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72" windowWidth="15240" windowHeight="6228" tabRatio="639"/>
  </bookViews>
  <sheets>
    <sheet name="Projekt" sheetId="13" r:id="rId1"/>
    <sheet name="Výpočet" sheetId="1" r:id="rId2"/>
    <sheet name="Průběh srážky" sheetId="11" r:id="rId3"/>
    <sheet name="Už. průběh srážky" sheetId="12" r:id="rId4"/>
    <sheet name="Srážkové úhrny" sheetId="4" r:id="rId5"/>
    <sheet name="Intenzity srážek" sheetId="6" r:id="rId6"/>
    <sheet name="Deště" sheetId="8" state="hidden" r:id="rId7"/>
    <sheet name="Parametry" sheetId="9" state="hidden" r:id="rId8"/>
  </sheets>
  <definedNames>
    <definedName name="_xlnm._FilterDatabase" localSheetId="6" hidden="1">Deště!$B$492:$B$494</definedName>
    <definedName name="desetilete">Deště!$D$2:$D$580</definedName>
    <definedName name="dvacetilete">Deště!$E$2:$E$580</definedName>
    <definedName name="dvoulete">Deště!$B$2:$B$580</definedName>
    <definedName name="padesatilete">Deště!$F$2:$F$580</definedName>
    <definedName name="petilete">Deště!$C$2:$C$580</definedName>
    <definedName name="srazky">Výpočet!$D$20:$I$25</definedName>
    <definedName name="Stanice">Deště!$A$2:$A$580</definedName>
    <definedName name="stolete">Deště!$G$2:$G$580</definedName>
  </definedNames>
  <calcPr calcId="145621"/>
</workbook>
</file>

<file path=xl/calcChain.xml><?xml version="1.0" encoding="utf-8"?>
<calcChain xmlns="http://schemas.openxmlformats.org/spreadsheetml/2006/main">
  <c r="L10" i="11" l="1"/>
  <c r="M18" i="12"/>
  <c r="K31" i="12" l="1"/>
  <c r="J31" i="12"/>
  <c r="I31" i="12"/>
  <c r="H31" i="12"/>
  <c r="G31" i="12"/>
  <c r="F31" i="12"/>
  <c r="E31" i="12"/>
  <c r="D31" i="12"/>
  <c r="C31" i="12"/>
  <c r="B31" i="12"/>
  <c r="M12" i="12" l="1"/>
  <c r="M13" i="12" s="1"/>
  <c r="B10" i="12" s="1"/>
  <c r="D17" i="1"/>
  <c r="C10" i="1"/>
  <c r="C11" i="1"/>
  <c r="C12" i="1"/>
  <c r="C13" i="1"/>
  <c r="C14" i="1"/>
  <c r="C15" i="1"/>
  <c r="I10" i="12" l="1"/>
  <c r="H10" i="12"/>
  <c r="X12" i="12"/>
  <c r="W12" i="12"/>
  <c r="U12" i="12"/>
  <c r="G10" i="12"/>
  <c r="S12" i="12"/>
  <c r="V12" i="12"/>
  <c r="D10" i="12"/>
  <c r="C10" i="12"/>
  <c r="F10" i="12"/>
  <c r="R12" i="12"/>
  <c r="K10" i="12"/>
  <c r="P12" i="12"/>
  <c r="O12" i="12"/>
  <c r="E10" i="12"/>
  <c r="Q12" i="12"/>
  <c r="T12" i="12"/>
  <c r="J10" i="12"/>
  <c r="I28" i="1"/>
  <c r="H28" i="1"/>
  <c r="G28" i="1"/>
  <c r="H19" i="1"/>
  <c r="I19" i="1"/>
  <c r="E19" i="1"/>
  <c r="F19" i="1"/>
  <c r="G19" i="1"/>
  <c r="D19" i="1"/>
  <c r="D23" i="1" s="1"/>
  <c r="D28" i="1"/>
  <c r="E28" i="1" s="1"/>
  <c r="F28" i="1" s="1"/>
  <c r="F35" i="12" l="1"/>
  <c r="L10" i="12"/>
  <c r="D20" i="1"/>
  <c r="H35" i="12" s="1"/>
  <c r="D24" i="1"/>
  <c r="D21" i="1"/>
  <c r="D29" i="1"/>
  <c r="D22" i="1"/>
  <c r="D25" i="1"/>
  <c r="D33" i="1"/>
  <c r="D30" i="1"/>
  <c r="D31" i="1"/>
  <c r="D32" i="1"/>
  <c r="D34" i="1"/>
  <c r="E35" i="12" l="1"/>
  <c r="J35" i="12"/>
  <c r="I35" i="12"/>
  <c r="L35" i="12"/>
  <c r="K35" i="12"/>
  <c r="D35" i="12"/>
  <c r="G35" i="12"/>
  <c r="C35" i="12"/>
  <c r="K24" i="11"/>
  <c r="G24" i="11"/>
  <c r="C24" i="11"/>
  <c r="E24" i="11"/>
  <c r="H24" i="11"/>
  <c r="J24" i="11"/>
  <c r="F24" i="11"/>
  <c r="I24" i="11"/>
  <c r="L24" i="11"/>
  <c r="D24" i="11"/>
  <c r="E30" i="1"/>
  <c r="E34" i="1"/>
  <c r="E33" i="1"/>
  <c r="E32" i="1"/>
  <c r="E20" i="1"/>
  <c r="E22" i="1"/>
  <c r="E21" i="1"/>
  <c r="E23" i="1"/>
  <c r="E25" i="1"/>
  <c r="E29" i="1"/>
  <c r="E24" i="1"/>
  <c r="E31" i="1"/>
  <c r="E36" i="12" l="1"/>
  <c r="I36" i="12"/>
  <c r="F36" i="12"/>
  <c r="H36" i="12"/>
  <c r="K36" i="12"/>
  <c r="J36" i="12"/>
  <c r="D36" i="12"/>
  <c r="C36" i="12"/>
  <c r="L36" i="12"/>
  <c r="G36" i="12"/>
  <c r="L25" i="11"/>
  <c r="H25" i="11"/>
  <c r="D25" i="11"/>
  <c r="J25" i="11"/>
  <c r="E25" i="11"/>
  <c r="K25" i="11"/>
  <c r="G25" i="11"/>
  <c r="C25" i="11"/>
  <c r="F25" i="11"/>
  <c r="I25" i="11"/>
  <c r="F24" i="1"/>
  <c r="F20" i="1"/>
  <c r="F23" i="1"/>
  <c r="F21" i="1"/>
  <c r="F30" i="1"/>
  <c r="F33" i="1"/>
  <c r="F22" i="1"/>
  <c r="F31" i="1"/>
  <c r="F32" i="1"/>
  <c r="F34" i="1"/>
  <c r="F25" i="1"/>
  <c r="F29" i="1"/>
  <c r="E37" i="12" l="1"/>
  <c r="F37" i="12"/>
  <c r="K37" i="12"/>
  <c r="D37" i="12"/>
  <c r="I37" i="12"/>
  <c r="J37" i="12"/>
  <c r="C37" i="12"/>
  <c r="G37" i="12"/>
  <c r="H37" i="12"/>
  <c r="L37" i="12"/>
  <c r="J26" i="11"/>
  <c r="F26" i="11"/>
  <c r="L26" i="11"/>
  <c r="D26" i="11"/>
  <c r="K26" i="11"/>
  <c r="C26" i="11"/>
  <c r="I26" i="11"/>
  <c r="E26" i="11"/>
  <c r="H26" i="11"/>
  <c r="G26" i="11"/>
  <c r="G34" i="1"/>
  <c r="G20" i="1"/>
  <c r="G31" i="1"/>
  <c r="G21" i="1"/>
  <c r="G25" i="1"/>
  <c r="G24" i="1"/>
  <c r="G30" i="1"/>
  <c r="G33" i="1"/>
  <c r="G23" i="1"/>
  <c r="G32" i="1"/>
  <c r="G22" i="1"/>
  <c r="G29" i="1"/>
  <c r="H38" i="12" l="1"/>
  <c r="K38" i="12"/>
  <c r="G38" i="12"/>
  <c r="J38" i="12"/>
  <c r="D38" i="12"/>
  <c r="E38" i="12"/>
  <c r="I38" i="12"/>
  <c r="C38" i="12"/>
  <c r="L38" i="12"/>
  <c r="F38" i="12"/>
  <c r="L27" i="11"/>
  <c r="H27" i="11"/>
  <c r="D27" i="11"/>
  <c r="J27" i="11"/>
  <c r="I27" i="11"/>
  <c r="K27" i="11"/>
  <c r="G27" i="11"/>
  <c r="C27" i="11"/>
  <c r="F27" i="11"/>
  <c r="E27" i="11"/>
  <c r="H30" i="1"/>
  <c r="H24" i="1"/>
  <c r="H20" i="1"/>
  <c r="H25" i="1"/>
  <c r="H23" i="1"/>
  <c r="H21" i="1"/>
  <c r="H31" i="1"/>
  <c r="H32" i="1"/>
  <c r="H29" i="1"/>
  <c r="H33" i="1"/>
  <c r="H22" i="1"/>
  <c r="H34" i="1"/>
  <c r="D39" i="12" l="1"/>
  <c r="L39" i="12"/>
  <c r="I39" i="12"/>
  <c r="J39" i="12"/>
  <c r="C39" i="12"/>
  <c r="H39" i="12"/>
  <c r="E39" i="12"/>
  <c r="F39" i="12"/>
  <c r="K39" i="12"/>
  <c r="G39" i="12"/>
  <c r="J28" i="11"/>
  <c r="F28" i="11"/>
  <c r="H28" i="11"/>
  <c r="G28" i="11"/>
  <c r="I28" i="11"/>
  <c r="E28" i="11"/>
  <c r="L28" i="11"/>
  <c r="D28" i="11"/>
  <c r="K28" i="11"/>
  <c r="C28" i="11"/>
  <c r="I24" i="1"/>
  <c r="I23" i="1"/>
  <c r="I29" i="1"/>
  <c r="I34" i="1"/>
  <c r="I32" i="1"/>
  <c r="I33" i="1"/>
  <c r="I25" i="1"/>
  <c r="I22" i="1"/>
  <c r="I20" i="1"/>
  <c r="I30" i="1"/>
  <c r="I31" i="1"/>
  <c r="I21" i="1"/>
  <c r="J40" i="12" l="1"/>
  <c r="D40" i="12"/>
  <c r="I40" i="12"/>
  <c r="C40" i="12"/>
  <c r="L40" i="12"/>
  <c r="F40" i="12"/>
  <c r="H40" i="12"/>
  <c r="E40" i="12"/>
  <c r="K40" i="12"/>
  <c r="G40" i="12"/>
  <c r="L29" i="11"/>
  <c r="H29" i="11"/>
  <c r="D29" i="11"/>
  <c r="G29" i="11"/>
  <c r="E29" i="11"/>
  <c r="K29" i="11"/>
  <c r="F29" i="11"/>
  <c r="C29" i="11"/>
  <c r="I29" i="11"/>
  <c r="J29" i="11"/>
</calcChain>
</file>

<file path=xl/sharedStrings.xml><?xml version="1.0" encoding="utf-8"?>
<sst xmlns="http://schemas.openxmlformats.org/spreadsheetml/2006/main" count="655" uniqueCount="622">
  <si>
    <t>N</t>
  </si>
  <si>
    <t>[roky]</t>
  </si>
  <si>
    <t>t</t>
  </si>
  <si>
    <t>[min]</t>
  </si>
  <si>
    <t xml:space="preserve">10 - 40 </t>
  </si>
  <si>
    <t>40 - 120</t>
  </si>
  <si>
    <t>120 - 1440</t>
  </si>
  <si>
    <t>a</t>
  </si>
  <si>
    <t>c</t>
  </si>
  <si>
    <t>Hodnoty parametrů a, c analytického vztahu</t>
  </si>
  <si>
    <t>Stanice</t>
  </si>
  <si>
    <t>Šternberk</t>
  </si>
  <si>
    <t>stanice</t>
  </si>
  <si>
    <t>Tábor</t>
  </si>
  <si>
    <t>Tachlovice</t>
  </si>
  <si>
    <t>Tanvald – Šumburk nad Desnou</t>
  </si>
  <si>
    <t>Telč</t>
  </si>
  <si>
    <t>Těchlovice, Milířsko</t>
  </si>
  <si>
    <t>Teplá (o. Karlovy Vary)</t>
  </si>
  <si>
    <t>Teplice</t>
  </si>
  <si>
    <t>Redukce jednodenních návrhových dešťů</t>
  </si>
  <si>
    <t>N = 2 roky</t>
  </si>
  <si>
    <t>N = 5 let</t>
  </si>
  <si>
    <t>N = 10 let</t>
  </si>
  <si>
    <t>N = 20 let</t>
  </si>
  <si>
    <t>N = 50 let</t>
  </si>
  <si>
    <t>N = 100 let</t>
  </si>
  <si>
    <r>
      <t>Srážkové úhrny</t>
    </r>
    <r>
      <rPr>
        <b/>
        <i/>
        <sz val="10"/>
        <rFont val="Arial CE"/>
        <charset val="238"/>
      </rPr>
      <t xml:space="preserve"> H</t>
    </r>
    <r>
      <rPr>
        <b/>
        <i/>
        <vertAlign val="subscript"/>
        <sz val="10"/>
        <rFont val="Arial CE"/>
        <charset val="238"/>
      </rPr>
      <t>t,N</t>
    </r>
  </si>
  <si>
    <r>
      <t>Náhradní intenzity deště</t>
    </r>
    <r>
      <rPr>
        <b/>
        <i/>
        <sz val="10"/>
        <rFont val="Arial CE"/>
        <charset val="238"/>
      </rPr>
      <t xml:space="preserve"> i</t>
    </r>
    <r>
      <rPr>
        <b/>
        <i/>
        <vertAlign val="subscript"/>
        <sz val="10"/>
        <rFont val="Arial CE"/>
        <charset val="238"/>
      </rPr>
      <t>t,N</t>
    </r>
  </si>
  <si>
    <t>Tišnov</t>
  </si>
  <si>
    <t>Tlumačov</t>
  </si>
  <si>
    <t>Točník</t>
  </si>
  <si>
    <t>Tochovice</t>
  </si>
  <si>
    <t>Toužetín</t>
  </si>
  <si>
    <t>Toužim</t>
  </si>
  <si>
    <t>Tovačov</t>
  </si>
  <si>
    <t>Trhové Sviny</t>
  </si>
  <si>
    <t>Trutnov</t>
  </si>
  <si>
    <t>Třebíč</t>
  </si>
  <si>
    <t>Třeboň</t>
  </si>
  <si>
    <t>Tvořihráz</t>
  </si>
  <si>
    <t>Týn nad Vltavou</t>
  </si>
  <si>
    <t>Uherský Brod</t>
  </si>
  <si>
    <t>Uherský Ostroh</t>
  </si>
  <si>
    <t>Uhlířské Janovice</t>
  </si>
  <si>
    <t>Ústí nad Orlicí</t>
  </si>
  <si>
    <t>Úvaly</t>
  </si>
  <si>
    <t>Vacíkov</t>
  </si>
  <si>
    <t>Valašská Bystřice</t>
  </si>
  <si>
    <t>Valašské Meziříčí</t>
  </si>
  <si>
    <t>Valtice</t>
  </si>
  <si>
    <t>Varnsdorf</t>
  </si>
  <si>
    <t>Vejprty</t>
  </si>
  <si>
    <t>Velká Bíteš</t>
  </si>
  <si>
    <t>Velká Čermná nad Orlicí</t>
  </si>
  <si>
    <t>Velká Černoc</t>
  </si>
  <si>
    <t>Velká Dobrá, vodárna</t>
  </si>
  <si>
    <t>Velká nad Veličkou</t>
  </si>
  <si>
    <t>Velké Karlovice, Miloňov</t>
  </si>
  <si>
    <t>Velké Meziřící</t>
  </si>
  <si>
    <t>Vimperk</t>
  </si>
  <si>
    <t>Vidnava</t>
  </si>
  <si>
    <t>Ústí nad Labem</t>
  </si>
  <si>
    <t>Unhošť</t>
  </si>
  <si>
    <t>Chrustenice</t>
  </si>
  <si>
    <t>Chřibská – Horní Chřibská</t>
  </si>
  <si>
    <t>Chřibsko – Kostelany</t>
  </si>
  <si>
    <t>Chýnov</t>
  </si>
  <si>
    <t>Ivančice</t>
  </si>
  <si>
    <t>Jablonec nad Nisou</t>
  </si>
  <si>
    <t>Jablunkov</t>
  </si>
  <si>
    <t>Jáchymov</t>
  </si>
  <si>
    <t>Jaroměř</t>
  </si>
  <si>
    <t>Jaroslavice</t>
  </si>
  <si>
    <t>Jemnice (o. Třebíč)</t>
  </si>
  <si>
    <t>Jeseník</t>
  </si>
  <si>
    <t>Jevíčko</t>
  </si>
  <si>
    <t>Jevišovice, přehrada</t>
  </si>
  <si>
    <t>Jičín</t>
  </si>
  <si>
    <t xml:space="preserve">Jihlava </t>
  </si>
  <si>
    <t>Jilemnice</t>
  </si>
  <si>
    <t>Jíloviště</t>
  </si>
  <si>
    <t>Jindřichov (o. Bruntál)</t>
  </si>
  <si>
    <t>Jindříchův Hradec</t>
  </si>
  <si>
    <t>Jistebnice</t>
  </si>
  <si>
    <t>Jizerka</t>
  </si>
  <si>
    <t>Kadaň</t>
  </si>
  <si>
    <t>Kalek</t>
  </si>
  <si>
    <t>Kamenice nad Lipou</t>
  </si>
  <si>
    <t>Kamýk nad Vltavou</t>
  </si>
  <si>
    <t>Kardašova Řečice</t>
  </si>
  <si>
    <t>Karlovy Vary</t>
  </si>
  <si>
    <t>Katovice</t>
  </si>
  <si>
    <t>Katusice</t>
  </si>
  <si>
    <t>Kdyně</t>
  </si>
  <si>
    <t>Kelč</t>
  </si>
  <si>
    <t>Kestřany</t>
  </si>
  <si>
    <t>Ketkovice</t>
  </si>
  <si>
    <t>Kladeruby nad Oslavou</t>
  </si>
  <si>
    <t>Kladno</t>
  </si>
  <si>
    <t>Klatovy</t>
  </si>
  <si>
    <t>Klimkovice</t>
  </si>
  <si>
    <t>Klínovec</t>
  </si>
  <si>
    <t>Klobouky</t>
  </si>
  <si>
    <t>Kněževes (o. Žďár nad Sázavou)</t>
  </si>
  <si>
    <t>Kochánky</t>
  </si>
  <si>
    <t>Koleč</t>
  </si>
  <si>
    <t>Kolín</t>
  </si>
  <si>
    <t>Komařice</t>
  </si>
  <si>
    <t>Komořany – Ervěnice</t>
  </si>
  <si>
    <t>Koryčany</t>
  </si>
  <si>
    <t>Kostelec nad Orlicí</t>
  </si>
  <si>
    <t>Košátky</t>
  </si>
  <si>
    <t>Kounov (o. Rakovník)</t>
  </si>
  <si>
    <t>Kouřim</t>
  </si>
  <si>
    <t>Kozmice (o. Benešov)</t>
  </si>
  <si>
    <t>Králíky</t>
  </si>
  <si>
    <t>Kralupy nad Vltavou</t>
  </si>
  <si>
    <t>Krásná, Vyšní Mohelnice</t>
  </si>
  <si>
    <t>Krašovice (o. Příbram)</t>
  </si>
  <si>
    <t>Kratonohy</t>
  </si>
  <si>
    <t>Kravaře (o. Česká Lípa)</t>
  </si>
  <si>
    <t>Krnov</t>
  </si>
  <si>
    <t>Kroměříž</t>
  </si>
  <si>
    <t>Krušovice</t>
  </si>
  <si>
    <t>Křenovice</t>
  </si>
  <si>
    <t>Křivoklát</t>
  </si>
  <si>
    <t>Křižany</t>
  </si>
  <si>
    <t>Kuks</t>
  </si>
  <si>
    <t>Kunčice (o. Šumperk)</t>
  </si>
  <si>
    <t>Kunvald</t>
  </si>
  <si>
    <t>Kunžak</t>
  </si>
  <si>
    <t>Kuřim</t>
  </si>
  <si>
    <t>Kutná Hora</t>
  </si>
  <si>
    <t>Kvasice</t>
  </si>
  <si>
    <t>Květov, Dolnice</t>
  </si>
  <si>
    <t>Kvilda</t>
  </si>
  <si>
    <t>Kyjov (o. Hodonín)</t>
  </si>
  <si>
    <t>Kytín</t>
  </si>
  <si>
    <t>Lanškroun</t>
  </si>
  <si>
    <t>Ledeč nad Sázavou</t>
  </si>
  <si>
    <t>Lenora</t>
  </si>
  <si>
    <t>Lestkov</t>
  </si>
  <si>
    <t>Letohrad</t>
  </si>
  <si>
    <t>Letovice</t>
  </si>
  <si>
    <t>Levousy – Šebín</t>
  </si>
  <si>
    <t>Libáň</t>
  </si>
  <si>
    <t>Libějovice</t>
  </si>
  <si>
    <t>Liberec</t>
  </si>
  <si>
    <r>
      <t xml:space="preserve">doba trvání srážky </t>
    </r>
    <r>
      <rPr>
        <i/>
        <sz val="10"/>
        <rFont val="Arial CE"/>
        <charset val="238"/>
      </rPr>
      <t>t</t>
    </r>
    <r>
      <rPr>
        <sz val="10"/>
        <rFont val="Arial CE"/>
        <charset val="238"/>
      </rPr>
      <t xml:space="preserve"> (min)</t>
    </r>
  </si>
  <si>
    <t>Adršpach – Dolní Adršpach</t>
  </si>
  <si>
    <t>Albrechtice – Jezeří</t>
  </si>
  <si>
    <t>Albrechtice nad Orlicí</t>
  </si>
  <si>
    <t>Arnoltice</t>
  </si>
  <si>
    <t>Aš</t>
  </si>
  <si>
    <t>Babice nad Svitavou</t>
  </si>
  <si>
    <t>Banín, vodárna</t>
  </si>
  <si>
    <t>Bavorov</t>
  </si>
  <si>
    <t>Bečov nad Teplou</t>
  </si>
  <si>
    <t>Bedřichov, Nová Louka</t>
  </si>
  <si>
    <t>Benecko</t>
  </si>
  <si>
    <t>Benešov</t>
  </si>
  <si>
    <t>Bernartice (o. Písek)</t>
  </si>
  <si>
    <t>Bernartice – Horní Heřmanice</t>
  </si>
  <si>
    <t>Beroun</t>
  </si>
  <si>
    <t>Bezno</t>
  </si>
  <si>
    <t>Bělá pod Bezdězem</t>
  </si>
  <si>
    <t>Bělotín</t>
  </si>
  <si>
    <t>Běštín</t>
  </si>
  <si>
    <t>Bílá Třemešná, přehrada</t>
  </si>
  <si>
    <t>Bílina</t>
  </si>
  <si>
    <t>Bílý Potok</t>
  </si>
  <si>
    <t>Blatná</t>
  </si>
  <si>
    <t>Blatno – Bečov, přehrada (o. Chomutov)</t>
  </si>
  <si>
    <t>Bobnice</t>
  </si>
  <si>
    <t>Bohdalov (o. Žďár nad Sázavou)</t>
  </si>
  <si>
    <t>Bohdaneč (o. Kutná Hora)</t>
  </si>
  <si>
    <t>Bohumín</t>
  </si>
  <si>
    <t>Bojkovice</t>
  </si>
  <si>
    <t>Bor (o. Tachov)</t>
  </si>
  <si>
    <t>Borotice (o. Příbram)</t>
  </si>
  <si>
    <t>Borovany</t>
  </si>
  <si>
    <t>Boskovice</t>
  </si>
  <si>
    <t>Božejov</t>
  </si>
  <si>
    <t>Brandýs nad Labem</t>
  </si>
  <si>
    <t>Branišovice</t>
  </si>
  <si>
    <t>Brněnec</t>
  </si>
  <si>
    <t>Brno – Husovice</t>
  </si>
  <si>
    <t>Brno – Pisárky, Květná</t>
  </si>
  <si>
    <t>Brno – Pisárky, vodárna</t>
  </si>
  <si>
    <t>Broumov</t>
  </si>
  <si>
    <t>Broumy – Kůlny</t>
  </si>
  <si>
    <t>Brtnice</t>
  </si>
  <si>
    <t>Bruntál</t>
  </si>
  <si>
    <t>Břeclav</t>
  </si>
  <si>
    <t>Březnice (o. Příbram)</t>
  </si>
  <si>
    <t>Bučovice</t>
  </si>
  <si>
    <t>Budeč (o. Jindřichův Hradec)</t>
  </si>
  <si>
    <t>Budišov</t>
  </si>
  <si>
    <t>Budišov nad Budišovkou</t>
  </si>
  <si>
    <t>Buchlovice</t>
  </si>
  <si>
    <t>Bystřice nad Pernštejnem</t>
  </si>
  <si>
    <t>Bystřice pod Hostýnem</t>
  </si>
  <si>
    <t>Cerekvice nad Bystřicí</t>
  </si>
  <si>
    <t>Cidlina</t>
  </si>
  <si>
    <t>Čachrov</t>
  </si>
  <si>
    <t>Cítov (o. Mělník)</t>
  </si>
  <si>
    <t>Čáslav</t>
  </si>
  <si>
    <t>Čeladná, Podolánky</t>
  </si>
  <si>
    <t>Čenkov, Komorsko (o. Příbram)</t>
  </si>
  <si>
    <t>Černilov</t>
  </si>
  <si>
    <t>Černovice (o. Pelhřimov)</t>
  </si>
  <si>
    <t>Červená Voda (o. Ústí nad Orlicí)</t>
  </si>
  <si>
    <t>Červené Pečky</t>
  </si>
  <si>
    <t>Červený Kostelec</t>
  </si>
  <si>
    <t>Červený Újezdec</t>
  </si>
  <si>
    <t>Bříšťany</t>
  </si>
  <si>
    <t>Česká Kamenice</t>
  </si>
  <si>
    <t>Česká Lípa</t>
  </si>
  <si>
    <t>Česká Skalice</t>
  </si>
  <si>
    <t>Česká Skalice – Ratibořice</t>
  </si>
  <si>
    <t>Česká Třebová</t>
  </si>
  <si>
    <t>České Budějovice</t>
  </si>
  <si>
    <t>České Meziříčí</t>
  </si>
  <si>
    <t>Český Brod – Liblice</t>
  </si>
  <si>
    <t>Český Dub</t>
  </si>
  <si>
    <t>Český Těšín</t>
  </si>
  <si>
    <t>Čistá (o. Semily)</t>
  </si>
  <si>
    <t>Čimelice</t>
  </si>
  <si>
    <t>Dačice</t>
  </si>
  <si>
    <t>Český Jiřetín – Fláje</t>
  </si>
  <si>
    <t>Dašice</t>
  </si>
  <si>
    <t>Desná, Souš (o. Jablonec nad Nisou)</t>
  </si>
  <si>
    <t>Dlažov</t>
  </si>
  <si>
    <t>Dnešice</t>
  </si>
  <si>
    <t>Dobronice</t>
  </si>
  <si>
    <t>Dobruška</t>
  </si>
  <si>
    <t>Dobřany (o. Rychnov nad Kněžnou)</t>
  </si>
  <si>
    <t>Dobříš, zámek</t>
  </si>
  <si>
    <t>Dobřív</t>
  </si>
  <si>
    <t>Doksy (o. Česká Lípa)</t>
  </si>
  <si>
    <t>Dolní Čermná</t>
  </si>
  <si>
    <t>Dolní Dvůr, Rudolfov</t>
  </si>
  <si>
    <t>Dolní Lhota (o. Blansko)</t>
  </si>
  <si>
    <t>Domašice, Obrok</t>
  </si>
  <si>
    <t>Domašov – Šumná</t>
  </si>
  <si>
    <t>Domažlice</t>
  </si>
  <si>
    <t>Drahov</t>
  </si>
  <si>
    <t>Drnholec</t>
  </si>
  <si>
    <t>Dřevohostice</t>
  </si>
  <si>
    <t>Dříteň</t>
  </si>
  <si>
    <t>Dubňany, Jarohněvice</t>
  </si>
  <si>
    <t>Duchcov</t>
  </si>
  <si>
    <t>Dymokury</t>
  </si>
  <si>
    <t>Džbánice</t>
  </si>
  <si>
    <t>Frenštát pod Radhoštěm</t>
  </si>
  <si>
    <t>Frýdek-Místek, Místek</t>
  </si>
  <si>
    <t>Frýdlant</t>
  </si>
  <si>
    <t>Frymburk – Svatý Tomáš</t>
  </si>
  <si>
    <t>Golčův Jeníkov</t>
  </si>
  <si>
    <t>Zlín – Malenovice</t>
  </si>
  <si>
    <t>Habry</t>
  </si>
  <si>
    <t>Hamry (o. Chrudim)</t>
  </si>
  <si>
    <t>Harrachov</t>
  </si>
  <si>
    <t>Havířov – Bludovice</t>
  </si>
  <si>
    <t>Havlíčkův Brod</t>
  </si>
  <si>
    <t>Heřmanovice</t>
  </si>
  <si>
    <t>Heřmanův Městec</t>
  </si>
  <si>
    <t>Hlavenec</t>
  </si>
  <si>
    <t>Hlinsko</t>
  </si>
  <si>
    <t>Hluboká nad Vltavou</t>
  </si>
  <si>
    <t>Hluk</t>
  </si>
  <si>
    <t>Hodonín</t>
  </si>
  <si>
    <t>Hodslavice</t>
  </si>
  <si>
    <t>Holešov</t>
  </si>
  <si>
    <t>Holice (o. Pardubice)</t>
  </si>
  <si>
    <t>Holoubkov</t>
  </si>
  <si>
    <t>Hora Svatého Šebestiána</t>
  </si>
  <si>
    <t>Horky nad Jizerou</t>
  </si>
  <si>
    <t>Horní Bečva, myslivna</t>
  </si>
  <si>
    <t>Horní Bečva, přehrada</t>
  </si>
  <si>
    <t>Horní Jelení</t>
  </si>
  <si>
    <t>Horní Lomná</t>
  </si>
  <si>
    <t>Horní Maršov</t>
  </si>
  <si>
    <t>Horní Stropnice – Hojná Voda</t>
  </si>
  <si>
    <t>Horní Štěpánov</t>
  </si>
  <si>
    <t>Horní Vltavice, Kubova Huť</t>
  </si>
  <si>
    <t>Horšovský Týn</t>
  </si>
  <si>
    <t>Hořice</t>
  </si>
  <si>
    <t>Hořín</t>
  </si>
  <si>
    <t>Hořiněves</t>
  </si>
  <si>
    <t>Hostinné</t>
  </si>
  <si>
    <t>Hostivice</t>
  </si>
  <si>
    <t>Hostýn</t>
  </si>
  <si>
    <t>Hoštejn</t>
  </si>
  <si>
    <t>Hovězí</t>
  </si>
  <si>
    <t>Hraběšín</t>
  </si>
  <si>
    <t>Hrabyně</t>
  </si>
  <si>
    <t>Hradec (o. Opava)</t>
  </si>
  <si>
    <t>Hradec Králové</t>
  </si>
  <si>
    <t>Hranice (o. Přerov)</t>
  </si>
  <si>
    <t>Hrob – Křižanov</t>
  </si>
  <si>
    <t>Hronov (o. Náchod)</t>
  </si>
  <si>
    <t>Hrotovice</t>
  </si>
  <si>
    <t>Hřivice</t>
  </si>
  <si>
    <t>Humpolec</t>
  </si>
  <si>
    <t>Hustopeče</t>
  </si>
  <si>
    <t>Hutisko – Solanec</t>
  </si>
  <si>
    <t>Cheb</t>
  </si>
  <si>
    <t>Chomutov</t>
  </si>
  <si>
    <t>Chotěboř</t>
  </si>
  <si>
    <t>Chropyně</t>
  </si>
  <si>
    <t>Chrudim</t>
  </si>
  <si>
    <t>Kašperské Hory</t>
  </si>
  <si>
    <t>Liblín</t>
  </si>
  <si>
    <t>Libštát</t>
  </si>
  <si>
    <t>Lipník nad Bečvou</t>
  </si>
  <si>
    <t>Lísek</t>
  </si>
  <si>
    <t>Litenčice</t>
  </si>
  <si>
    <t>Litoměřice</t>
  </si>
  <si>
    <t>Litomyšl</t>
  </si>
  <si>
    <t>Litovel</t>
  </si>
  <si>
    <t>Litvínov</t>
  </si>
  <si>
    <t>Lnáře</t>
  </si>
  <si>
    <t>Lomnice nad Lužnicí</t>
  </si>
  <si>
    <t>Lovčice (o. Klatovy)</t>
  </si>
  <si>
    <t>Lubná (o. Svitavy)</t>
  </si>
  <si>
    <t>Lubno</t>
  </si>
  <si>
    <t>Luby</t>
  </si>
  <si>
    <t>Lučice (o. Hradec Králové)</t>
  </si>
  <si>
    <t>Luhačovice</t>
  </si>
  <si>
    <t>Luhačovice, přehrada</t>
  </si>
  <si>
    <t>Luka (o. Karlovy Vary)</t>
  </si>
  <si>
    <t>Lysá hora</t>
  </si>
  <si>
    <t>Lysá nad Labem</t>
  </si>
  <si>
    <t>Lysice</t>
  </si>
  <si>
    <t>Machnín</t>
  </si>
  <si>
    <t>Malá Úpa – Dolní Malá Úpa</t>
  </si>
  <si>
    <t>Manětín</t>
  </si>
  <si>
    <t>Mariánské Lázně</t>
  </si>
  <si>
    <t>Melč</t>
  </si>
  <si>
    <t>Mělník, Podolí</t>
  </si>
  <si>
    <t>Merklín (o. Plzeň – jih)</t>
  </si>
  <si>
    <t>Město Albrechtice – Žáry</t>
  </si>
  <si>
    <t>Míčovice – Frantoly</t>
  </si>
  <si>
    <t>Mikuleč</t>
  </si>
  <si>
    <t>Mikulov (o. Břeclav)</t>
  </si>
  <si>
    <t>Mikulovice (o. Šumperk)</t>
  </si>
  <si>
    <t>Milešov (o. Litoměřice)</t>
  </si>
  <si>
    <t>Milešovka</t>
  </si>
  <si>
    <t>Milevsko</t>
  </si>
  <si>
    <t>Miličín</t>
  </si>
  <si>
    <t>Milovy</t>
  </si>
  <si>
    <t>Mimoň</t>
  </si>
  <si>
    <t>Miroslav</t>
  </si>
  <si>
    <t>Mírov</t>
  </si>
  <si>
    <t>Mladá Boleslav</t>
  </si>
  <si>
    <t>Mnichovice</t>
  </si>
  <si>
    <t>Moldava, Nové Město</t>
  </si>
  <si>
    <t>Moravský Beroun</t>
  </si>
  <si>
    <t>Mšec</t>
  </si>
  <si>
    <t>Mšené – lázně</t>
  </si>
  <si>
    <t>Mšeno</t>
  </si>
  <si>
    <t>Mutěnín</t>
  </si>
  <si>
    <t>Náměšť nad Oslavou</t>
  </si>
  <si>
    <t>Napajedla</t>
  </si>
  <si>
    <t>Nepomuk (o. Plzeň – jih)</t>
  </si>
  <si>
    <t>Netřebice (o. Český Krumlov)</t>
  </si>
  <si>
    <t>Nová Lhota – Vápenky (o. Hodonín)</t>
  </si>
  <si>
    <t>Nová Paka</t>
  </si>
  <si>
    <t>Nová Včelnice</t>
  </si>
  <si>
    <t>Nová Ves (o. Kolín)</t>
  </si>
  <si>
    <t>Nová Ves – Sedlo (o. Ústí nad Labem)</t>
  </si>
  <si>
    <t>Nové Hrady (o. České Budějovice)</t>
  </si>
  <si>
    <t>Nové Hrady (o. Chrudim)</t>
  </si>
  <si>
    <t>Nové Město na Moravě</t>
  </si>
  <si>
    <t>Nové Město pod Smrkem</t>
  </si>
  <si>
    <t>Nové Syrovice</t>
  </si>
  <si>
    <t>Nový Bydžov</t>
  </si>
  <si>
    <t>Nový Jičín</t>
  </si>
  <si>
    <t>Nymburk</t>
  </si>
  <si>
    <t>Nýrsko</t>
  </si>
  <si>
    <t>Odry</t>
  </si>
  <si>
    <t>Oleška – Brník</t>
  </si>
  <si>
    <t>Olešnice (o. Blansko)</t>
  </si>
  <si>
    <t>Olomouc – Klášterní Hradisko</t>
  </si>
  <si>
    <t>Opava</t>
  </si>
  <si>
    <t>Orlík nad Vltavou</t>
  </si>
  <si>
    <t>Osoblaha</t>
  </si>
  <si>
    <t>Ostrava – Vítkovice</t>
  </si>
  <si>
    <t>Ostravice</t>
  </si>
  <si>
    <t>Ostrovec, Kohoutov (o. Rokycany)</t>
  </si>
  <si>
    <t>Ostružná, Ramzová</t>
  </si>
  <si>
    <t>Paračov</t>
  </si>
  <si>
    <t>Pardubice</t>
  </si>
  <si>
    <t>Pavlovice u Přerova</t>
  </si>
  <si>
    <t>Pec pod Sněžkou</t>
  </si>
  <si>
    <t>Pelhřimov</t>
  </si>
  <si>
    <t>Pila (o. Karlovy Vary)</t>
  </si>
  <si>
    <t>Písek</t>
  </si>
  <si>
    <t>Planá nad Lužnicí</t>
  </si>
  <si>
    <t>Planiny</t>
  </si>
  <si>
    <t>Ploskovice</t>
  </si>
  <si>
    <t>Počátky</t>
  </si>
  <si>
    <t>Poděbrady</t>
  </si>
  <si>
    <t>Podivice (o. Vyškov)</t>
  </si>
  <si>
    <t>Podluhy</t>
  </si>
  <si>
    <t>Pohořelice (o. Břeclav)</t>
  </si>
  <si>
    <t>Police nad Metují</t>
  </si>
  <si>
    <t>Polička</t>
  </si>
  <si>
    <t>Polná</t>
  </si>
  <si>
    <t>Postoloprty</t>
  </si>
  <si>
    <t>Postupice</t>
  </si>
  <si>
    <t>Praděd</t>
  </si>
  <si>
    <t>Praha – Braník</t>
  </si>
  <si>
    <t>Praha – Břevnov</t>
  </si>
  <si>
    <t>Praha – Device, VÚV</t>
  </si>
  <si>
    <t>Praha – Karlín</t>
  </si>
  <si>
    <t>Praha – Košíře</t>
  </si>
  <si>
    <t>Praha – Libeň</t>
  </si>
  <si>
    <t>Praha – Nové Město, Karlovo náměstí</t>
  </si>
  <si>
    <t>Praha – Nové Město, Ke Karlovu</t>
  </si>
  <si>
    <t>Praha – Pankrác</t>
  </si>
  <si>
    <t>Praha – Radotín</t>
  </si>
  <si>
    <t>Praha – Staré Město, Klementinum</t>
  </si>
  <si>
    <t>Praha – Uhříněves</t>
  </si>
  <si>
    <t>Praha – Vinohrady</t>
  </si>
  <si>
    <t>Plasy</t>
  </si>
  <si>
    <t>Plaveč</t>
  </si>
  <si>
    <t>Prachatice</t>
  </si>
  <si>
    <t>Prášily</t>
  </si>
  <si>
    <t>Pravonín</t>
  </si>
  <si>
    <t>Prostějov</t>
  </si>
  <si>
    <t>Protivín</t>
  </si>
  <si>
    <t>Prušánky</t>
  </si>
  <si>
    <t>Přelouč</t>
  </si>
  <si>
    <t>Přerov</t>
  </si>
  <si>
    <t>Příbor</t>
  </si>
  <si>
    <t>Přibyslav (o. Havlíčkův Brod)</t>
  </si>
  <si>
    <t>Přísečnice, Špičák</t>
  </si>
  <si>
    <t>Psáře</t>
  </si>
  <si>
    <t>Ptení</t>
  </si>
  <si>
    <t>Rabyně – Nedvězí</t>
  </si>
  <si>
    <t>Radhošť (o. Pardubice)</t>
  </si>
  <si>
    <t>Radošice</t>
  </si>
  <si>
    <t>Rajnochovice</t>
  </si>
  <si>
    <t>Rakovník</t>
  </si>
  <si>
    <t>Rodov – Zderaz</t>
  </si>
  <si>
    <t>Rohle</t>
  </si>
  <si>
    <t>Rokytnice v Orlických horách</t>
  </si>
  <si>
    <t>Ronov nad Doubravou</t>
  </si>
  <si>
    <t>Roprachtice</t>
  </si>
  <si>
    <t>Rosice (o. Chrudim)</t>
  </si>
  <si>
    <t>Roudnice nad Labem</t>
  </si>
  <si>
    <t>Roupov</t>
  </si>
  <si>
    <t>Rožmitál pod Třemšínem, zámek</t>
  </si>
  <si>
    <t>Rožnov pod Radhoštěm</t>
  </si>
  <si>
    <t>Rychtářov</t>
  </si>
  <si>
    <t>Rudná – Hořelice</t>
  </si>
  <si>
    <t>Ruprechtice</t>
  </si>
  <si>
    <t>Rusava</t>
  </si>
  <si>
    <t>Řendějov</t>
  </si>
  <si>
    <t>Sadská</t>
  </si>
  <si>
    <t>Sázava (o. Kutná Hora)</t>
  </si>
  <si>
    <t>Seč (o. Plzeň – jih)</t>
  </si>
  <si>
    <t>Seč, přehrada (o. Chrudim)</t>
  </si>
  <si>
    <t>Sedlčany</t>
  </si>
  <si>
    <t>Sedlice (o. Pelhřimov)</t>
  </si>
  <si>
    <t>Sedlice (o. Strakonice)</t>
  </si>
  <si>
    <t>Semčice</t>
  </si>
  <si>
    <t>Skalná (o. Cheb)</t>
  </si>
  <si>
    <t>Sklenov – Hukvaldy</t>
  </si>
  <si>
    <t>Skryje – Písky</t>
  </si>
  <si>
    <t>Skuteč</t>
  </si>
  <si>
    <t>Slaný</t>
  </si>
  <si>
    <t>Slapy</t>
  </si>
  <si>
    <t>Slatina nad Zdobnicí</t>
  </si>
  <si>
    <t>Slavkov u Brna</t>
  </si>
  <si>
    <t>Slavonice</t>
  </si>
  <si>
    <t>Sloup (o. Blansko)</t>
  </si>
  <si>
    <t>Smolov, Železná</t>
  </si>
  <si>
    <t>Soběslav</t>
  </si>
  <si>
    <t>Soběnov</t>
  </si>
  <si>
    <t>Sojovice</t>
  </si>
  <si>
    <t>Sokolnice</t>
  </si>
  <si>
    <t>Spálené Poříčí, zámek</t>
  </si>
  <si>
    <t>Srní</t>
  </si>
  <si>
    <t>Starý Plzenec</t>
  </si>
  <si>
    <t>Strakonice</t>
  </si>
  <si>
    <t>Strání</t>
  </si>
  <si>
    <t>Stránské</t>
  </si>
  <si>
    <t>Strašice (o. Rokycany)</t>
  </si>
  <si>
    <t>Strašín (o. Klatovy)</t>
  </si>
  <si>
    <t>Stráž (o. Tachov)</t>
  </si>
  <si>
    <t>Stráž pod Ralskem</t>
  </si>
  <si>
    <t>Strážnice</t>
  </si>
  <si>
    <t>Střemy</t>
  </si>
  <si>
    <t>Stříbro</t>
  </si>
  <si>
    <t>Střílky</t>
  </si>
  <si>
    <t>Stvolová – Vlkov</t>
  </si>
  <si>
    <t>Sudoměřice – Černice</t>
  </si>
  <si>
    <t>Světlá nad Sázavou</t>
  </si>
  <si>
    <t>Sýkořice, Skalka</t>
  </si>
  <si>
    <t>Šarovcova Lhota</t>
  </si>
  <si>
    <t>Ševětín</t>
  </si>
  <si>
    <t>Šlapanice</t>
  </si>
  <si>
    <t>Šluknov</t>
  </si>
  <si>
    <t>Špindlerův Mlýn – Bedřichov</t>
  </si>
  <si>
    <t>Špindlerův Mlýn – Labská</t>
  </si>
  <si>
    <t>Štěchovice</t>
  </si>
  <si>
    <t>Štěpánov nad Svratkou</t>
  </si>
  <si>
    <t>Višňové</t>
  </si>
  <si>
    <t>Vítkov (o. Opava)</t>
  </si>
  <si>
    <t>Vizovice</t>
  </si>
  <si>
    <t>Vodňany</t>
  </si>
  <si>
    <t>Volyně</t>
  </si>
  <si>
    <t>Vranov, přehrada (o. Znojmo)</t>
  </si>
  <si>
    <t>Vráž – Stará Vráž</t>
  </si>
  <si>
    <t>Vrbno pod Pradědem – Vidly</t>
  </si>
  <si>
    <t>Vrchotovy Janovice</t>
  </si>
  <si>
    <t>Vsetín</t>
  </si>
  <si>
    <t>Všeruby</t>
  </si>
  <si>
    <t>Všestudy (o. Mělník)</t>
  </si>
  <si>
    <t>Výsluní</t>
  </si>
  <si>
    <t>Vysoká nad Labem</t>
  </si>
  <si>
    <t>Vysoké Chvojno</t>
  </si>
  <si>
    <t>Vysoké Mýto</t>
  </si>
  <si>
    <t>Vysoké nad Jizerou</t>
  </si>
  <si>
    <t>Vysoký Chlumec</t>
  </si>
  <si>
    <t>Vyšetice – Vrcholtovice</t>
  </si>
  <si>
    <t>Vyškov – Brňany</t>
  </si>
  <si>
    <t>Vyšší Brod</t>
  </si>
  <si>
    <t>Zábřeh (o. Šumperk)</t>
  </si>
  <si>
    <t>Zaječov</t>
  </si>
  <si>
    <t>Zákupy</t>
  </si>
  <si>
    <t>Závišín, Hutě</t>
  </si>
  <si>
    <t>Zdice</t>
  </si>
  <si>
    <t>Zlaté Hory (o. Bruntál)</t>
  </si>
  <si>
    <t>Zlaté Hory – Rejvíz</t>
  </si>
  <si>
    <t>Znojmo</t>
  </si>
  <si>
    <t>Žandov (o. Česká Lípa)</t>
  </si>
  <si>
    <t>Žatec (o. Louny)</t>
  </si>
  <si>
    <t>Ždánice (o. Hodonín)</t>
  </si>
  <si>
    <t>Železný Brod</t>
  </si>
  <si>
    <t>Židlochovice, cukrovar</t>
  </si>
  <si>
    <t>Žinkovy</t>
  </si>
  <si>
    <t>Životice (o. Plzeň – jih)</t>
  </si>
  <si>
    <t>Žlunice</t>
  </si>
  <si>
    <t>Žlutice</t>
  </si>
  <si>
    <t>Borovno – Míšov</t>
  </si>
  <si>
    <t>Bystřička, přehrada</t>
  </si>
  <si>
    <t>Cítoliby</t>
  </si>
  <si>
    <t>Čisovice</t>
  </si>
  <si>
    <t>Dobrovítov (o. Kutná Hora)</t>
  </si>
  <si>
    <t>Dolní Kralovice</t>
  </si>
  <si>
    <t>Doubnice</t>
  </si>
  <si>
    <t>Halenkov</t>
  </si>
  <si>
    <t>Horní Bělá – Hubenov, Kostelík</t>
  </si>
  <si>
    <t>Hošťálková</t>
  </si>
  <si>
    <t>Hradec Králové – Nový Hradec Králové, observatoř</t>
  </si>
  <si>
    <t>Chrast (o. Chrudim)</t>
  </si>
  <si>
    <t>Churánov</t>
  </si>
  <si>
    <t>Chválov – Branišov</t>
  </si>
  <si>
    <t>Kolínec</t>
  </si>
  <si>
    <t>Košťány</t>
  </si>
  <si>
    <t>Liteň</t>
  </si>
  <si>
    <t>Litošice</t>
  </si>
  <si>
    <t>Mařenice</t>
  </si>
  <si>
    <t>Maštov</t>
  </si>
  <si>
    <t>Mčely</t>
  </si>
  <si>
    <t>Měrunice</t>
  </si>
  <si>
    <t>Mnišek – Skalka</t>
  </si>
  <si>
    <t>Morkovice – Slížany</t>
  </si>
  <si>
    <t>Náchod, zámek</t>
  </si>
  <si>
    <t>Nížkov</t>
  </si>
  <si>
    <t>Nová Pec, Želnavské myslivny</t>
  </si>
  <si>
    <t>Nové Heřminovy</t>
  </si>
  <si>
    <t>Olomoučany</t>
  </si>
  <si>
    <t>Pačejov</t>
  </si>
  <si>
    <t>Paskov</t>
  </si>
  <si>
    <t>Peruc</t>
  </si>
  <si>
    <t>Plzeň – Doudelovice, vodárna</t>
  </si>
  <si>
    <t>Pohled – Rouštány</t>
  </si>
  <si>
    <t>Poněšice</t>
  </si>
  <si>
    <t>Praha – Dejvice</t>
  </si>
  <si>
    <t>Příbram, Březové Hory</t>
  </si>
  <si>
    <t>Rohozná (o. Jihlava)</t>
  </si>
  <si>
    <t>Roztěž</t>
  </si>
  <si>
    <t>Řepeč</t>
  </si>
  <si>
    <t>Skřinářov, Na Rohách</t>
  </si>
  <si>
    <t>Skřipov (o. Bruntál)</t>
  </si>
  <si>
    <t>Spyšova – Spařenecká myslivna</t>
  </si>
  <si>
    <t>Střítěz nad Ludinou</t>
  </si>
  <si>
    <t>Tálín – Paseky</t>
  </si>
  <si>
    <t>Velíková</t>
  </si>
  <si>
    <t>Zbiroh, Švabín</t>
  </si>
  <si>
    <t>Zbýšov</t>
  </si>
  <si>
    <t>Zděchov</t>
  </si>
  <si>
    <t>Zlonice – Vyšínek</t>
  </si>
  <si>
    <t>Žehuň</t>
  </si>
  <si>
    <t>Žilina – Suchá Louka</t>
  </si>
  <si>
    <t>(převzato z: Šamaj, F., Valovič, Š., Brázdil, R. (1985): Denné úhrny zrážok s mimoriadnou výdatnosťou v ČSSR v období 1901–1980.)</t>
  </si>
  <si>
    <r>
      <t xml:space="preserve">Hodnoty maximálních denních úhrnů srážek s pravděpodobností opakování </t>
    </r>
    <r>
      <rPr>
        <b/>
        <i/>
        <sz val="10"/>
        <rFont val="Arial CE"/>
        <charset val="238"/>
      </rPr>
      <t>N</t>
    </r>
    <r>
      <rPr>
        <b/>
        <sz val="10"/>
        <rFont val="Arial CE"/>
        <charset val="238"/>
      </rPr>
      <t xml:space="preserve"> let podle Gumbela </t>
    </r>
    <r>
      <rPr>
        <b/>
        <i/>
        <sz val="10"/>
        <rFont val="Arial CE"/>
        <charset val="238"/>
      </rPr>
      <t>H</t>
    </r>
    <r>
      <rPr>
        <b/>
        <vertAlign val="subscript"/>
        <sz val="10"/>
        <rFont val="Arial CE"/>
        <charset val="238"/>
      </rPr>
      <t>1d,</t>
    </r>
    <r>
      <rPr>
        <b/>
        <i/>
        <vertAlign val="subscript"/>
        <sz val="10"/>
        <rFont val="Arial CE"/>
        <charset val="238"/>
      </rPr>
      <t>N</t>
    </r>
    <r>
      <rPr>
        <b/>
        <sz val="10"/>
        <rFont val="Arial CE"/>
        <charset val="238"/>
      </rPr>
      <t xml:space="preserve"> (mm)</t>
    </r>
  </si>
  <si>
    <t>Číslo</t>
  </si>
  <si>
    <t>Čas</t>
  </si>
  <si>
    <t>Decily doby trvání redukovaného deště a jejich procentický podíl. (ÚFA, AV ČR)</t>
  </si>
  <si>
    <t>Opakovatelnost :</t>
  </si>
  <si>
    <t>Decily - očekávané srážky v mm</t>
  </si>
  <si>
    <t>100 %:</t>
  </si>
  <si>
    <t>1 %:</t>
  </si>
  <si>
    <t>Decily návrhového deště</t>
  </si>
  <si>
    <r>
      <rPr>
        <b/>
        <sz val="12"/>
        <rFont val="Arial"/>
        <family val="2"/>
        <charset val="238"/>
      </rPr>
      <t>t</t>
    </r>
    <r>
      <rPr>
        <b/>
        <vertAlign val="subscript"/>
        <sz val="12"/>
        <rFont val="Arial"/>
        <family val="2"/>
        <charset val="238"/>
      </rPr>
      <t>d</t>
    </r>
    <r>
      <rPr>
        <sz val="10"/>
        <rFont val="Arial CE"/>
        <charset val="238"/>
      </rPr>
      <t xml:space="preserve"> (min)</t>
    </r>
  </si>
  <si>
    <t>Meteo stanice:</t>
  </si>
  <si>
    <t>Uživatelský průběh redukovaného deště a jeho procentický podíl v jednotlivých decilech.</t>
  </si>
  <si>
    <t xml:space="preserve">                             </t>
  </si>
  <si>
    <t xml:space="preserve"> ČZU, FŽP, KBÚK   2014 ©</t>
  </si>
  <si>
    <t>Výpočetní prostředí pro návrhové deště a jejich průběh.</t>
  </si>
  <si>
    <t>! PRACOVNI - přesné hodnoty decilů!</t>
  </si>
  <si>
    <r>
      <rPr>
        <b/>
        <sz val="12"/>
        <color theme="1"/>
        <rFont val="Arial"/>
        <family val="2"/>
        <charset val="238"/>
      </rPr>
      <t>t</t>
    </r>
    <r>
      <rPr>
        <b/>
        <vertAlign val="subscript"/>
        <sz val="12"/>
        <color theme="1"/>
        <rFont val="Arial"/>
        <family val="2"/>
        <charset val="238"/>
      </rPr>
      <t>d</t>
    </r>
    <r>
      <rPr>
        <sz val="10"/>
        <color theme="1"/>
        <rFont val="Arial CE"/>
        <charset val="238"/>
      </rPr>
      <t xml:space="preserve"> (min)</t>
    </r>
  </si>
  <si>
    <t>Programový produkt je součástí výstupů grantu TAČR - TA02020402:</t>
  </si>
  <si>
    <t>Optimalizace vodního režimu krajiny ke snižování dopadů hydrologických extrémů.</t>
  </si>
  <si>
    <r>
      <t>Produkt je realizován sešitem MicroSoft Excel</t>
    </r>
    <r>
      <rPr>
        <sz val="10"/>
        <rFont val="Times New Roman"/>
        <family val="1"/>
        <charset val="238"/>
      </rPr>
      <t>®</t>
    </r>
    <r>
      <rPr>
        <sz val="10"/>
        <rFont val="Arial CE"/>
        <charset val="238"/>
      </rPr>
      <t xml:space="preserve"> verze 2010.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</si>
</sst>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charset val="238"/>
    </font>
    <font>
      <b/>
      <i/>
      <vertAlign val="subscript"/>
      <sz val="10"/>
      <name val="Arial CE"/>
      <charset val="238"/>
    </font>
    <font>
      <b/>
      <sz val="16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vertAlign val="subscript"/>
      <sz val="10"/>
      <name val="Arial CE"/>
      <charset val="238"/>
    </font>
    <font>
      <sz val="10"/>
      <color theme="0"/>
      <name val="Arial CE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10"/>
      <color theme="0" tint="-0.14999847407452621"/>
      <name val="Arial CE"/>
      <charset val="238"/>
    </font>
    <font>
      <b/>
      <sz val="14"/>
      <name val="Times New Roman"/>
      <family val="1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 CE"/>
      <charset val="238"/>
    </font>
    <font>
      <b/>
      <sz val="12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77">
    <xf numFmtId="0" fontId="0" fillId="0" borderId="0" xfId="0"/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NumberFormat="1"/>
    <xf numFmtId="165" fontId="0" fillId="0" borderId="0" xfId="0" applyNumberFormat="1"/>
    <xf numFmtId="1" fontId="0" fillId="0" borderId="0" xfId="0" applyNumberFormat="1"/>
    <xf numFmtId="2" fontId="0" fillId="0" borderId="0" xfId="0" applyNumberForma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1" fontId="0" fillId="2" borderId="9" xfId="0" applyNumberFormat="1" applyFill="1" applyBorder="1" applyAlignment="1" applyProtection="1">
      <alignment horizontal="center"/>
      <protection locked="0" hidden="1"/>
    </xf>
    <xf numFmtId="1" fontId="0" fillId="2" borderId="6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0" xfId="0" applyNumberFormat="1" applyFill="1"/>
    <xf numFmtId="0" fontId="0" fillId="0" borderId="0" xfId="0" applyFill="1"/>
    <xf numFmtId="2" fontId="0" fillId="0" borderId="14" xfId="0" applyNumberFormat="1" applyFill="1" applyBorder="1" applyAlignment="1" applyProtection="1">
      <alignment horizontal="center"/>
      <protection hidden="1"/>
    </xf>
    <xf numFmtId="2" fontId="0" fillId="0" borderId="15" xfId="0" applyNumberFormat="1" applyFill="1" applyBorder="1" applyAlignment="1" applyProtection="1">
      <alignment horizontal="center"/>
      <protection hidden="1"/>
    </xf>
    <xf numFmtId="2" fontId="0" fillId="0" borderId="10" xfId="0" applyNumberFormat="1" applyFill="1" applyBorder="1" applyAlignment="1" applyProtection="1">
      <alignment horizontal="center"/>
      <protection hidden="1"/>
    </xf>
    <xf numFmtId="2" fontId="0" fillId="0" borderId="11" xfId="0" applyNumberFormat="1" applyFill="1" applyBorder="1" applyAlignment="1" applyProtection="1">
      <alignment horizontal="center"/>
      <protection hidden="1"/>
    </xf>
    <xf numFmtId="2" fontId="0" fillId="0" borderId="12" xfId="0" applyNumberFormat="1" applyFill="1" applyBorder="1" applyAlignment="1" applyProtection="1">
      <alignment horizontal="center"/>
      <protection hidden="1"/>
    </xf>
    <xf numFmtId="2" fontId="0" fillId="0" borderId="13" xfId="0" applyNumberFormat="1" applyFill="1" applyBorder="1" applyAlignment="1" applyProtection="1">
      <alignment horizontal="center"/>
      <protection hidden="1"/>
    </xf>
    <xf numFmtId="1" fontId="0" fillId="4" borderId="9" xfId="0" applyNumberFormat="1" applyFill="1" applyBorder="1" applyAlignment="1">
      <alignment horizontal="center"/>
    </xf>
    <xf numFmtId="1" fontId="0" fillId="4" borderId="16" xfId="0" applyNumberFormat="1" applyFill="1" applyBorder="1" applyAlignment="1" applyProtection="1">
      <alignment horizontal="center"/>
      <protection hidden="1"/>
    </xf>
    <xf numFmtId="1" fontId="0" fillId="4" borderId="17" xfId="0" applyNumberFormat="1" applyFill="1" applyBorder="1" applyAlignment="1" applyProtection="1">
      <alignment horizontal="center"/>
      <protection hidden="1"/>
    </xf>
    <xf numFmtId="0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5" fillId="5" borderId="0" xfId="0" applyNumberFormat="1" applyFont="1" applyFill="1" applyAlignment="1">
      <alignment horizontal="center"/>
    </xf>
    <xf numFmtId="0" fontId="5" fillId="5" borderId="0" xfId="0" applyNumberFormat="1" applyFont="1" applyFill="1" applyAlignment="1">
      <alignment horizontal="left"/>
    </xf>
    <xf numFmtId="1" fontId="5" fillId="5" borderId="0" xfId="0" applyNumberFormat="1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" fontId="8" fillId="5" borderId="0" xfId="0" applyNumberFormat="1" applyFont="1" applyFill="1" applyAlignment="1">
      <alignment horizontal="left"/>
    </xf>
    <xf numFmtId="1" fontId="8" fillId="5" borderId="0" xfId="0" applyNumberFormat="1" applyFont="1" applyFill="1" applyAlignment="1">
      <alignment horizontal="center"/>
    </xf>
    <xf numFmtId="164" fontId="8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Alignment="1">
      <alignment horizontal="left"/>
    </xf>
    <xf numFmtId="2" fontId="0" fillId="5" borderId="0" xfId="0" applyNumberFormat="1" applyFill="1" applyAlignment="1">
      <alignment horizontal="center"/>
    </xf>
    <xf numFmtId="2" fontId="10" fillId="5" borderId="0" xfId="0" applyNumberFormat="1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2" fontId="10" fillId="5" borderId="0" xfId="0" applyNumberFormat="1" applyFont="1" applyFill="1" applyAlignment="1">
      <alignment horizontal="left"/>
    </xf>
    <xf numFmtId="2" fontId="0" fillId="5" borderId="0" xfId="0" applyNumberFormat="1" applyFill="1" applyAlignment="1">
      <alignment horizontal="left"/>
    </xf>
    <xf numFmtId="0" fontId="10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10" fillId="5" borderId="0" xfId="0" applyNumberFormat="1" applyFon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" fontId="0" fillId="5" borderId="0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right"/>
    </xf>
    <xf numFmtId="1" fontId="0" fillId="0" borderId="23" xfId="0" applyNumberFormat="1" applyBorder="1" applyAlignment="1">
      <alignment horizontal="left"/>
    </xf>
    <xf numFmtId="165" fontId="0" fillId="2" borderId="24" xfId="0" applyNumberFormat="1" applyFill="1" applyBorder="1" applyAlignment="1" applyProtection="1">
      <alignment horizontal="center"/>
      <protection hidden="1"/>
    </xf>
    <xf numFmtId="1" fontId="0" fillId="0" borderId="10" xfId="0" applyNumberFormat="1" applyBorder="1" applyAlignment="1">
      <alignment horizontal="left"/>
    </xf>
    <xf numFmtId="165" fontId="0" fillId="2" borderId="25" xfId="0" applyNumberFormat="1" applyFill="1" applyBorder="1" applyAlignment="1" applyProtection="1">
      <alignment horizontal="center"/>
      <protection hidden="1"/>
    </xf>
    <xf numFmtId="1" fontId="0" fillId="0" borderId="12" xfId="0" applyNumberFormat="1" applyBorder="1" applyAlignment="1">
      <alignment horizontal="left"/>
    </xf>
    <xf numFmtId="165" fontId="0" fillId="2" borderId="26" xfId="0" applyNumberFormat="1" applyFill="1" applyBorder="1" applyAlignment="1" applyProtection="1">
      <alignment horizontal="center"/>
      <protection hidden="1"/>
    </xf>
    <xf numFmtId="2" fontId="0" fillId="5" borderId="0" xfId="0" applyNumberFormat="1" applyFill="1" applyAlignment="1" applyProtection="1">
      <alignment horizontal="center"/>
      <protection hidden="1"/>
    </xf>
    <xf numFmtId="165" fontId="0" fillId="5" borderId="0" xfId="0" applyNumberFormat="1" applyFill="1" applyAlignment="1" applyProtection="1">
      <alignment horizontal="center"/>
      <protection hidden="1"/>
    </xf>
    <xf numFmtId="1" fontId="0" fillId="5" borderId="0" xfId="0" applyNumberFormat="1" applyFill="1" applyAlignment="1" applyProtection="1">
      <alignment horizontal="center"/>
      <protection hidden="1"/>
    </xf>
    <xf numFmtId="2" fontId="0" fillId="5" borderId="0" xfId="0" applyNumberFormat="1" applyFill="1" applyBorder="1" applyAlignment="1">
      <alignment horizontal="center"/>
    </xf>
    <xf numFmtId="1" fontId="0" fillId="5" borderId="0" xfId="0" applyNumberFormat="1" applyFill="1" applyAlignment="1">
      <alignment horizontal="left"/>
    </xf>
    <xf numFmtId="0" fontId="0" fillId="5" borderId="0" xfId="0" applyFill="1"/>
    <xf numFmtId="1" fontId="0" fillId="5" borderId="5" xfId="0" applyNumberFormat="1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0" fillId="5" borderId="6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2" fillId="5" borderId="7" xfId="0" applyNumberFormat="1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15" fillId="5" borderId="0" xfId="0" applyNumberFormat="1" applyFont="1" applyFill="1" applyBorder="1" applyAlignment="1" applyProtection="1">
      <alignment horizontal="center"/>
      <protection locked="0" hidden="1"/>
    </xf>
    <xf numFmtId="1" fontId="15" fillId="5" borderId="0" xfId="0" applyNumberFormat="1" applyFont="1" applyFill="1" applyBorder="1" applyAlignment="1" applyProtection="1">
      <alignment horizontal="left"/>
      <protection hidden="1"/>
    </xf>
    <xf numFmtId="1" fontId="12" fillId="5" borderId="23" xfId="0" applyNumberFormat="1" applyFont="1" applyFill="1" applyBorder="1" applyAlignment="1">
      <alignment horizontal="center" vertical="top"/>
    </xf>
    <xf numFmtId="1" fontId="12" fillId="5" borderId="27" xfId="0" applyNumberFormat="1" applyFont="1" applyFill="1" applyBorder="1" applyAlignment="1">
      <alignment horizontal="center" vertical="top"/>
    </xf>
    <xf numFmtId="1" fontId="12" fillId="5" borderId="24" xfId="0" applyNumberFormat="1" applyFont="1" applyFill="1" applyBorder="1" applyAlignment="1">
      <alignment horizontal="center" vertical="top"/>
    </xf>
    <xf numFmtId="2" fontId="12" fillId="5" borderId="12" xfId="0" applyNumberFormat="1" applyFont="1" applyFill="1" applyBorder="1" applyAlignment="1">
      <alignment horizontal="center" vertical="top"/>
    </xf>
    <xf numFmtId="2" fontId="12" fillId="5" borderId="13" xfId="0" applyNumberFormat="1" applyFont="1" applyFill="1" applyBorder="1" applyAlignment="1">
      <alignment horizontal="center" vertical="top"/>
    </xf>
    <xf numFmtId="2" fontId="12" fillId="5" borderId="26" xfId="0" applyNumberFormat="1" applyFont="1" applyFill="1" applyBorder="1" applyAlignment="1">
      <alignment horizontal="center" vertical="top"/>
    </xf>
    <xf numFmtId="0" fontId="15" fillId="5" borderId="0" xfId="0" applyFont="1" applyFill="1"/>
    <xf numFmtId="0" fontId="0" fillId="7" borderId="0" xfId="0" applyFill="1"/>
    <xf numFmtId="0" fontId="0" fillId="7" borderId="0" xfId="0" applyFont="1" applyFill="1"/>
    <xf numFmtId="2" fontId="0" fillId="7" borderId="16" xfId="0" applyNumberFormat="1" applyFont="1" applyFill="1" applyBorder="1" applyAlignment="1">
      <alignment horizontal="center" vertical="top"/>
    </xf>
    <xf numFmtId="2" fontId="0" fillId="7" borderId="17" xfId="0" applyNumberFormat="1" applyFont="1" applyFill="1" applyBorder="1" applyAlignment="1">
      <alignment horizontal="center" vertical="top"/>
    </xf>
    <xf numFmtId="2" fontId="0" fillId="7" borderId="37" xfId="0" applyNumberFormat="1" applyFont="1" applyFill="1" applyBorder="1" applyAlignment="1">
      <alignment horizontal="center" vertical="top"/>
    </xf>
    <xf numFmtId="0" fontId="15" fillId="7" borderId="0" xfId="0" applyFont="1" applyFill="1"/>
    <xf numFmtId="0" fontId="15" fillId="7" borderId="0" xfId="0" applyFont="1" applyFill="1" applyAlignment="1">
      <alignment horizontal="center" vertical="top"/>
    </xf>
    <xf numFmtId="0" fontId="15" fillId="7" borderId="0" xfId="0" applyFont="1" applyFill="1" applyAlignment="1">
      <alignment horizontal="right" vertical="center"/>
    </xf>
    <xf numFmtId="0" fontId="15" fillId="7" borderId="0" xfId="0" applyFont="1" applyFill="1" applyAlignment="1">
      <alignment horizontal="right"/>
    </xf>
    <xf numFmtId="0" fontId="11" fillId="5" borderId="0" xfId="0" applyFont="1" applyFill="1"/>
    <xf numFmtId="0" fontId="16" fillId="7" borderId="0" xfId="0" applyFont="1" applyFill="1"/>
    <xf numFmtId="0" fontId="0" fillId="7" borderId="0" xfId="0" applyFont="1" applyFill="1" applyBorder="1"/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top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0" xfId="0" applyFont="1" applyFill="1" applyBorder="1"/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5" borderId="0" xfId="0" applyFont="1" applyFill="1"/>
    <xf numFmtId="0" fontId="0" fillId="8" borderId="11" xfId="0" applyFont="1" applyFill="1" applyBorder="1"/>
    <xf numFmtId="0" fontId="18" fillId="9" borderId="0" xfId="1" applyFont="1" applyFill="1"/>
    <xf numFmtId="0" fontId="17" fillId="9" borderId="0" xfId="1" applyFill="1"/>
    <xf numFmtId="0" fontId="18" fillId="9" borderId="0" xfId="1" applyFont="1" applyFill="1" applyAlignment="1">
      <alignment horizontal="center" vertical="center"/>
    </xf>
    <xf numFmtId="0" fontId="17" fillId="10" borderId="0" xfId="1" applyFill="1"/>
    <xf numFmtId="0" fontId="13" fillId="9" borderId="0" xfId="1" applyFont="1" applyFill="1"/>
    <xf numFmtId="0" fontId="21" fillId="5" borderId="0" xfId="0" applyFont="1" applyFill="1"/>
    <xf numFmtId="0" fontId="21" fillId="7" borderId="0" xfId="0" applyFont="1" applyFill="1"/>
    <xf numFmtId="0" fontId="21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top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30" xfId="0" applyFont="1" applyFill="1" applyBorder="1"/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0" fillId="10" borderId="0" xfId="0" applyFill="1"/>
    <xf numFmtId="0" fontId="25" fillId="9" borderId="0" xfId="1" applyFont="1" applyFill="1"/>
    <xf numFmtId="0" fontId="13" fillId="9" borderId="0" xfId="1" applyFont="1" applyFill="1"/>
    <xf numFmtId="0" fontId="20" fillId="10" borderId="0" xfId="1" applyFont="1" applyFill="1"/>
    <xf numFmtId="0" fontId="19" fillId="10" borderId="0" xfId="1" applyFont="1" applyFill="1"/>
    <xf numFmtId="0" fontId="16" fillId="10" borderId="0" xfId="1" applyFont="1" applyFill="1"/>
    <xf numFmtId="1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21" fillId="0" borderId="28" xfId="0" applyFont="1" applyFill="1" applyBorder="1"/>
    <xf numFmtId="0" fontId="21" fillId="0" borderId="29" xfId="0" applyFont="1" applyFill="1" applyBorder="1"/>
    <xf numFmtId="0" fontId="21" fillId="0" borderId="30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/>
    </xf>
    <xf numFmtId="0" fontId="11" fillId="5" borderId="0" xfId="0" applyFont="1" applyFill="1"/>
    <xf numFmtId="0" fontId="0" fillId="8" borderId="28" xfId="0" applyFont="1" applyFill="1" applyBorder="1"/>
    <xf numFmtId="0" fontId="0" fillId="8" borderId="29" xfId="0" applyFont="1" applyFill="1" applyBorder="1"/>
    <xf numFmtId="0" fontId="0" fillId="8" borderId="2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8" borderId="2" xfId="0" applyFont="1" applyFill="1" applyBorder="1" applyAlignment="1">
      <alignment vertical="center"/>
    </xf>
    <xf numFmtId="0" fontId="0" fillId="8" borderId="22" xfId="0" applyFont="1" applyFill="1" applyBorder="1" applyAlignment="1">
      <alignment vertical="center"/>
    </xf>
    <xf numFmtId="0" fontId="0" fillId="8" borderId="3" xfId="0" applyFont="1" applyFill="1" applyBorder="1" applyAlignment="1">
      <alignment vertical="center"/>
    </xf>
    <xf numFmtId="0" fontId="0" fillId="8" borderId="4" xfId="0" applyFont="1" applyFill="1" applyBorder="1" applyAlignment="1">
      <alignment vertical="center"/>
    </xf>
    <xf numFmtId="0" fontId="16" fillId="7" borderId="0" xfId="0" applyFont="1" applyFill="1"/>
    <xf numFmtId="0" fontId="0" fillId="7" borderId="34" xfId="0" applyFont="1" applyFill="1" applyBorder="1" applyAlignment="1">
      <alignment horizontal="center" vertical="top"/>
    </xf>
    <xf numFmtId="0" fontId="0" fillId="7" borderId="35" xfId="0" applyFont="1" applyFill="1" applyBorder="1" applyAlignment="1">
      <alignment horizontal="center" vertical="top"/>
    </xf>
    <xf numFmtId="0" fontId="0" fillId="7" borderId="36" xfId="0" applyFont="1" applyFill="1" applyBorder="1" applyAlignment="1">
      <alignment horizontal="center" vertical="top"/>
    </xf>
    <xf numFmtId="0" fontId="0" fillId="0" borderId="30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6" borderId="39" xfId="0" applyFont="1" applyFill="1" applyBorder="1" applyAlignment="1" applyProtection="1">
      <alignment horizontal="center"/>
      <protection locked="0"/>
    </xf>
    <xf numFmtId="0" fontId="0" fillId="6" borderId="42" xfId="0" applyFont="1" applyFill="1" applyBorder="1" applyAlignment="1" applyProtection="1">
      <alignment horizontal="center"/>
      <protection locked="0"/>
    </xf>
    <xf numFmtId="0" fontId="0" fillId="6" borderId="45" xfId="0" applyFont="1" applyFill="1" applyBorder="1" applyAlignment="1" applyProtection="1">
      <alignment horizontal="center"/>
      <protection locked="0"/>
    </xf>
    <xf numFmtId="0" fontId="0" fillId="6" borderId="38" xfId="0" applyFont="1" applyFill="1" applyBorder="1" applyAlignment="1" applyProtection="1">
      <alignment horizontal="center"/>
      <protection locked="0"/>
    </xf>
    <xf numFmtId="0" fontId="0" fillId="6" borderId="41" xfId="0" applyFont="1" applyFill="1" applyBorder="1" applyAlignment="1" applyProtection="1">
      <alignment horizontal="center"/>
      <protection locked="0"/>
    </xf>
    <xf numFmtId="0" fontId="0" fillId="6" borderId="44" xfId="0" applyFont="1" applyFill="1" applyBorder="1" applyAlignment="1" applyProtection="1">
      <alignment horizontal="center"/>
      <protection locked="0"/>
    </xf>
    <xf numFmtId="0" fontId="0" fillId="6" borderId="40" xfId="0" applyFont="1" applyFill="1" applyBorder="1" applyAlignment="1" applyProtection="1">
      <alignment horizontal="center"/>
      <protection locked="0"/>
    </xf>
    <xf numFmtId="0" fontId="0" fillId="6" borderId="43" xfId="0" applyFont="1" applyFill="1" applyBorder="1" applyAlignment="1" applyProtection="1">
      <alignment horizontal="center"/>
      <protection locked="0"/>
    </xf>
    <xf numFmtId="0" fontId="0" fillId="6" borderId="46" xfId="0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D9D9D9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Průběh návrhového deště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32380105206515"/>
          <c:y val="0.18622695311234244"/>
          <c:w val="0.55624886941147966"/>
          <c:h val="0.63089417063607789"/>
        </c:manualLayout>
      </c:layout>
      <c:scatterChart>
        <c:scatterStyle val="smoothMarker"/>
        <c:varyColors val="0"/>
        <c:ser>
          <c:idx val="0"/>
          <c:order val="0"/>
          <c:tx>
            <c:v>Průběh návrhového deště</c:v>
          </c:tx>
          <c:xVal>
            <c:numRef>
              <c:f>'Průběh srážky'!$B$4:$K$4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'Průběh srážky'!$B$5:$K$5</c:f>
              <c:numCache>
                <c:formatCode>0.00</c:formatCode>
                <c:ptCount val="10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0.28000000000000003</c:v>
                </c:pt>
                <c:pt idx="4">
                  <c:v>0.4</c:v>
                </c:pt>
                <c:pt idx="5">
                  <c:v>0.12</c:v>
                </c:pt>
                <c:pt idx="6">
                  <c:v>0.08</c:v>
                </c:pt>
                <c:pt idx="7">
                  <c:v>0.02</c:v>
                </c:pt>
                <c:pt idx="8">
                  <c:v>0.01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49760"/>
        <c:axId val="110549184"/>
      </c:scatterChart>
      <c:valAx>
        <c:axId val="110549760"/>
        <c:scaling>
          <c:orientation val="minMax"/>
          <c:max val="1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Decil navrhového deště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549184"/>
        <c:crosses val="autoZero"/>
        <c:crossBetween val="midCat"/>
        <c:majorUnit val="1"/>
      </c:valAx>
      <c:valAx>
        <c:axId val="110549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Pravděpodobnostní rozdělení deště</a:t>
                </a:r>
              </a:p>
            </c:rich>
          </c:tx>
          <c:layout>
            <c:manualLayout>
              <c:xMode val="edge"/>
              <c:yMode val="edge"/>
              <c:x val="1.0460251046025104E-2"/>
              <c:y val="0.1187117235345581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054976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931802900450183"/>
          <c:y val="0.33160542432195977"/>
          <c:w val="0.25382454631402546"/>
          <c:h val="0.35261956838728487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Výšky přívalových dešťů s dobou opakování N let</a:t>
            </a:r>
          </a:p>
        </c:rich>
      </c:tx>
      <c:layout>
        <c:manualLayout>
          <c:xMode val="edge"/>
          <c:yMode val="edge"/>
          <c:x val="0.3"/>
          <c:y val="2.0202038131990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604340567612687E-2"/>
          <c:y val="0.17702702702702702"/>
          <c:w val="0.91736227045075125"/>
          <c:h val="0.7256756756756757"/>
        </c:manualLayout>
      </c:layout>
      <c:scatterChart>
        <c:scatterStyle val="smoothMarker"/>
        <c:varyColors val="0"/>
        <c:ser>
          <c:idx val="0"/>
          <c:order val="0"/>
          <c:tx>
            <c:v>N=2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Výpočet!$D$20:$I$20</c:f>
              <c:numCache>
                <c:formatCode>0.00</c:formatCode>
                <c:ptCount val="6"/>
                <c:pt idx="0">
                  <c:v>10.706637486408688</c:v>
                </c:pt>
                <c:pt idx="1">
                  <c:v>13.172283430916755</c:v>
                </c:pt>
                <c:pt idx="2">
                  <c:v>14.870047417793474</c:v>
                </c:pt>
                <c:pt idx="3">
                  <c:v>17.202404382139751</c:v>
                </c:pt>
                <c:pt idx="4">
                  <c:v>19.741035997556835</c:v>
                </c:pt>
                <c:pt idx="5">
                  <c:v>23.689724066319368</c:v>
                </c:pt>
              </c:numCache>
            </c:numRef>
          </c:yVal>
          <c:smooth val="1"/>
        </c:ser>
        <c:ser>
          <c:idx val="1"/>
          <c:order val="1"/>
          <c:tx>
            <c:v>N=5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Výpočet!$D$21:$I$21</c:f>
              <c:numCache>
                <c:formatCode>0.00</c:formatCode>
                <c:ptCount val="6"/>
                <c:pt idx="0">
                  <c:v>14.556072402035632</c:v>
                </c:pt>
                <c:pt idx="1">
                  <c:v>18.070308448531563</c:v>
                </c:pt>
                <c:pt idx="2">
                  <c:v>20.507184493329611</c:v>
                </c:pt>
                <c:pt idx="3">
                  <c:v>24.637110250635772</c:v>
                </c:pt>
                <c:pt idx="4">
                  <c:v>28.240098036827479</c:v>
                </c:pt>
                <c:pt idx="5">
                  <c:v>32.54969334672198</c:v>
                </c:pt>
              </c:numCache>
            </c:numRef>
          </c:yVal>
          <c:smooth val="1"/>
        </c:ser>
        <c:ser>
          <c:idx val="2"/>
          <c:order val="2"/>
          <c:tx>
            <c:v>N=10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Výpočet!$D$22:$I$22</c:f>
              <c:numCache>
                <c:formatCode>0.00</c:formatCode>
                <c:ptCount val="6"/>
                <c:pt idx="0">
                  <c:v>17.023495691102415</c:v>
                </c:pt>
                <c:pt idx="1">
                  <c:v>21.60742745899989</c:v>
                </c:pt>
                <c:pt idx="2">
                  <c:v>24.841536638724957</c:v>
                </c:pt>
                <c:pt idx="3">
                  <c:v>29.669823883557186</c:v>
                </c:pt>
                <c:pt idx="4">
                  <c:v>33.976281255009354</c:v>
                </c:pt>
                <c:pt idx="5">
                  <c:v>38.379725499004593</c:v>
                </c:pt>
              </c:numCache>
            </c:numRef>
          </c:yVal>
          <c:smooth val="1"/>
        </c:ser>
        <c:ser>
          <c:idx val="3"/>
          <c:order val="3"/>
          <c:tx>
            <c:v>N=20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Výpočet!$D$23:$I$23</c:f>
              <c:numCache>
                <c:formatCode>0.00</c:formatCode>
                <c:ptCount val="6"/>
                <c:pt idx="0">
                  <c:v>20.29681819582559</c:v>
                </c:pt>
                <c:pt idx="1">
                  <c:v>25.905412979023154</c:v>
                </c:pt>
                <c:pt idx="2">
                  <c:v>29.879590646432007</c:v>
                </c:pt>
                <c:pt idx="3">
                  <c:v>35.888748007745853</c:v>
                </c:pt>
                <c:pt idx="4">
                  <c:v>41.069125950853135</c:v>
                </c:pt>
                <c:pt idx="5">
                  <c:v>45.25818163358327</c:v>
                </c:pt>
              </c:numCache>
            </c:numRef>
          </c:yVal>
          <c:smooth val="1"/>
        </c:ser>
        <c:ser>
          <c:idx val="4"/>
          <c:order val="4"/>
          <c:tx>
            <c:v>N=50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Výpočet!$D$24:$I$24</c:f>
              <c:numCache>
                <c:formatCode>0.00</c:formatCode>
                <c:ptCount val="6"/>
                <c:pt idx="0">
                  <c:v>24.34741327472809</c:v>
                </c:pt>
                <c:pt idx="1">
                  <c:v>31.291449841666481</c:v>
                </c:pt>
                <c:pt idx="2">
                  <c:v>36.238542463448717</c:v>
                </c:pt>
                <c:pt idx="3">
                  <c:v>43.994855735038463</c:v>
                </c:pt>
                <c:pt idx="4">
                  <c:v>50.497533537102342</c:v>
                </c:pt>
                <c:pt idx="5">
                  <c:v>54.089836283141672</c:v>
                </c:pt>
              </c:numCache>
            </c:numRef>
          </c:yVal>
          <c:smooth val="1"/>
        </c:ser>
        <c:ser>
          <c:idx val="5"/>
          <c:order val="5"/>
          <c:tx>
            <c:v>N=100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Výpočet!$D$19:$I$19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Výpočet!$D$25:$I$25</c:f>
              <c:numCache>
                <c:formatCode>0.00</c:formatCode>
                <c:ptCount val="6"/>
                <c:pt idx="0">
                  <c:v>27.322493561892461</c:v>
                </c:pt>
                <c:pt idx="1">
                  <c:v>35.432890382759695</c:v>
                </c:pt>
                <c:pt idx="2">
                  <c:v>41.251600465237445</c:v>
                </c:pt>
                <c:pt idx="3">
                  <c:v>49.982138377079764</c:v>
                </c:pt>
                <c:pt idx="4">
                  <c:v>57.258413856633979</c:v>
                </c:pt>
                <c:pt idx="5">
                  <c:v>60.549931167349811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77120"/>
        <c:axId val="54077696"/>
      </c:scatterChart>
      <c:valAx>
        <c:axId val="54077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doba trvání srážky </a:t>
                </a:r>
                <a:r>
                  <a:rPr lang="cs-CZ" sz="1000" b="1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t</a:t>
                </a: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 [min]</a:t>
                </a:r>
              </a:p>
            </c:rich>
          </c:tx>
          <c:layout>
            <c:manualLayout>
              <c:xMode val="edge"/>
              <c:yMode val="edge"/>
              <c:x val="0.43437500000000001"/>
              <c:y val="0.94444448389037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77696"/>
        <c:crosses val="autoZero"/>
        <c:crossBetween val="midCat"/>
      </c:valAx>
      <c:valAx>
        <c:axId val="5407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srážkový úhrn </a:t>
                </a:r>
                <a:r>
                  <a:rPr lang="cs-CZ" sz="1000" b="1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H</a:t>
                </a:r>
                <a:r>
                  <a:rPr lang="cs-CZ" sz="1000" b="1" i="1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t</a:t>
                </a:r>
                <a:r>
                  <a:rPr lang="cs-CZ" sz="1000" b="1" i="0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,</a:t>
                </a:r>
                <a:r>
                  <a:rPr lang="cs-CZ" sz="1000" b="1" i="1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N</a:t>
                </a:r>
                <a:r>
                  <a:rPr lang="cs-CZ" sz="1000" b="1" i="0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 </a:t>
                </a: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[mm]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02356756526477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7712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81474190726159"/>
          <c:y val="0.10135135854756913"/>
          <c:w val="0.42404002624671916"/>
          <c:h val="3.918922037279959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Náhradní intenzita srážky s dobou opakování N let</a:t>
            </a:r>
          </a:p>
        </c:rich>
      </c:tx>
      <c:layout>
        <c:manualLayout>
          <c:xMode val="edge"/>
          <c:yMode val="edge"/>
          <c:x val="0.29791666666666666"/>
          <c:y val="2.0202038131990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100166944908176E-2"/>
          <c:y val="0.17702702702702702"/>
          <c:w val="0.92070116861435725"/>
          <c:h val="0.7256756756756757"/>
        </c:manualLayout>
      </c:layout>
      <c:scatterChart>
        <c:scatterStyle val="smoothMarker"/>
        <c:varyColors val="0"/>
        <c:ser>
          <c:idx val="0"/>
          <c:order val="0"/>
          <c:tx>
            <c:v>N=2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Výpočet!$D$29:$I$29</c:f>
              <c:numCache>
                <c:formatCode>0.00</c:formatCode>
                <c:ptCount val="6"/>
                <c:pt idx="0">
                  <c:v>1.0706637486408686</c:v>
                </c:pt>
                <c:pt idx="1">
                  <c:v>0.65861417154583779</c:v>
                </c:pt>
                <c:pt idx="2">
                  <c:v>0.49566824725978248</c:v>
                </c:pt>
                <c:pt idx="3">
                  <c:v>0.28670673970232935</c:v>
                </c:pt>
                <c:pt idx="4">
                  <c:v>0.16450863331297369</c:v>
                </c:pt>
                <c:pt idx="5">
                  <c:v>7.8965746887731211E-2</c:v>
                </c:pt>
              </c:numCache>
            </c:numRef>
          </c:yVal>
          <c:smooth val="1"/>
        </c:ser>
        <c:ser>
          <c:idx val="1"/>
          <c:order val="1"/>
          <c:tx>
            <c:v>N=5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Výpočet!$D$30:$I$30</c:f>
              <c:numCache>
                <c:formatCode>0.00</c:formatCode>
                <c:ptCount val="6"/>
                <c:pt idx="0">
                  <c:v>1.4556072402035627</c:v>
                </c:pt>
                <c:pt idx="1">
                  <c:v>0.90351542242657834</c:v>
                </c:pt>
                <c:pt idx="2">
                  <c:v>0.68357281644432033</c:v>
                </c:pt>
                <c:pt idx="3">
                  <c:v>0.41061850417726309</c:v>
                </c:pt>
                <c:pt idx="4">
                  <c:v>0.23533415030689564</c:v>
                </c:pt>
                <c:pt idx="5">
                  <c:v>0.10849897782240658</c:v>
                </c:pt>
              </c:numCache>
            </c:numRef>
          </c:yVal>
          <c:smooth val="1"/>
        </c:ser>
        <c:ser>
          <c:idx val="2"/>
          <c:order val="2"/>
          <c:tx>
            <c:v>N=10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Výpočet!$D$31:$I$31</c:f>
              <c:numCache>
                <c:formatCode>0.00</c:formatCode>
                <c:ptCount val="6"/>
                <c:pt idx="0">
                  <c:v>1.7023495691102413</c:v>
                </c:pt>
                <c:pt idx="1">
                  <c:v>1.0803713729499946</c:v>
                </c:pt>
                <c:pt idx="2">
                  <c:v>0.82805122129083153</c:v>
                </c:pt>
                <c:pt idx="3">
                  <c:v>0.49449706472595334</c:v>
                </c:pt>
                <c:pt idx="4">
                  <c:v>0.28313567712507792</c:v>
                </c:pt>
                <c:pt idx="5">
                  <c:v>0.12793241833001531</c:v>
                </c:pt>
              </c:numCache>
            </c:numRef>
          </c:yVal>
          <c:smooth val="1"/>
        </c:ser>
        <c:ser>
          <c:idx val="3"/>
          <c:order val="3"/>
          <c:tx>
            <c:v>N=20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Výpočet!$D$32:$I$32</c:f>
              <c:numCache>
                <c:formatCode>0.00</c:formatCode>
                <c:ptCount val="6"/>
                <c:pt idx="0">
                  <c:v>2.0296818195825588</c:v>
                </c:pt>
                <c:pt idx="1">
                  <c:v>1.2952706489511581</c:v>
                </c:pt>
                <c:pt idx="2">
                  <c:v>0.99598635488106668</c:v>
                </c:pt>
                <c:pt idx="3">
                  <c:v>0.5981458001290979</c:v>
                </c:pt>
                <c:pt idx="4">
                  <c:v>0.34224271625710939</c:v>
                </c:pt>
                <c:pt idx="5">
                  <c:v>0.15086060544527757</c:v>
                </c:pt>
              </c:numCache>
            </c:numRef>
          </c:yVal>
          <c:smooth val="1"/>
        </c:ser>
        <c:ser>
          <c:idx val="4"/>
          <c:order val="4"/>
          <c:tx>
            <c:v>N=50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Výpočet!$D$33:$I$33</c:f>
              <c:numCache>
                <c:formatCode>0.00</c:formatCode>
                <c:ptCount val="6"/>
                <c:pt idx="0">
                  <c:v>2.4347413274728082</c:v>
                </c:pt>
                <c:pt idx="1">
                  <c:v>1.5645724920833242</c:v>
                </c:pt>
                <c:pt idx="2">
                  <c:v>1.2079514154482902</c:v>
                </c:pt>
                <c:pt idx="3">
                  <c:v>0.73324759558397479</c:v>
                </c:pt>
                <c:pt idx="4">
                  <c:v>0.42081277947585294</c:v>
                </c:pt>
                <c:pt idx="5">
                  <c:v>0.18029945427713887</c:v>
                </c:pt>
              </c:numCache>
            </c:numRef>
          </c:yVal>
          <c:smooth val="1"/>
        </c:ser>
        <c:ser>
          <c:idx val="5"/>
          <c:order val="5"/>
          <c:tx>
            <c:v>N=100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Výpočet!$D$28:$I$28</c:f>
              <c:numCache>
                <c:formatCode>0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300</c:v>
                </c:pt>
              </c:numCache>
            </c:numRef>
          </c:xVal>
          <c:yVal>
            <c:numRef>
              <c:f>Výpočet!$D$34:$I$34</c:f>
              <c:numCache>
                <c:formatCode>0.00</c:formatCode>
                <c:ptCount val="6"/>
                <c:pt idx="0">
                  <c:v>2.7322493561892451</c:v>
                </c:pt>
                <c:pt idx="1">
                  <c:v>1.7716445191379848</c:v>
                </c:pt>
                <c:pt idx="2">
                  <c:v>1.3750533488412482</c:v>
                </c:pt>
                <c:pt idx="3">
                  <c:v>0.83303563961799643</c:v>
                </c:pt>
                <c:pt idx="4">
                  <c:v>0.47715344880528338</c:v>
                </c:pt>
                <c:pt idx="5">
                  <c:v>0.2018331038911661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80000"/>
        <c:axId val="54080576"/>
      </c:scatterChart>
      <c:valAx>
        <c:axId val="54080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doba trvání srážky </a:t>
                </a:r>
                <a:r>
                  <a:rPr lang="cs-CZ" sz="1000" b="1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t </a:t>
                </a: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[min]</a:t>
                </a:r>
              </a:p>
            </c:rich>
          </c:tx>
          <c:layout>
            <c:manualLayout>
              <c:xMode val="edge"/>
              <c:yMode val="edge"/>
              <c:x val="0.43333333333333335"/>
              <c:y val="0.94444448389037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80576"/>
        <c:crosses val="autoZero"/>
        <c:crossBetween val="midCat"/>
      </c:valAx>
      <c:valAx>
        <c:axId val="5408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intenzita srážky </a:t>
                </a:r>
                <a:r>
                  <a:rPr lang="cs-CZ" sz="1000" b="1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i</a:t>
                </a:r>
                <a:r>
                  <a:rPr lang="cs-CZ" sz="1000" b="1" i="1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t</a:t>
                </a:r>
                <a:r>
                  <a:rPr lang="cs-CZ" sz="1000" b="1" i="0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,</a:t>
                </a:r>
                <a:r>
                  <a:rPr lang="cs-CZ" sz="1000" b="1" i="1" u="none" strike="noStrike" baseline="-25000">
                    <a:solidFill>
                      <a:srgbClr val="000000"/>
                    </a:solidFill>
                    <a:latin typeface="Arial CE"/>
                    <a:cs typeface="Arial CE"/>
                  </a:rPr>
                  <a:t>N</a:t>
                </a: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 [mm · min</a:t>
                </a:r>
                <a:r>
                  <a:rPr lang="cs-CZ" sz="1000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-1</a:t>
                </a: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7.2916666666666668E-3"/>
              <c:y val="0.35858573307606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8000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716196412948381"/>
          <c:y val="0.10135135854756913"/>
          <c:w val="0.39899835958005248"/>
          <c:h val="3.918922037279959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2"/>
  <sheetViews>
    <sheetView zoomScale="117"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4"/>
  <sheetViews>
    <sheetView zoomScale="117"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300" r:id="rId1"/>
  <headerFooter alignWithMargins="0"/>
  <drawing r:id="rId2"/>
</chartsheet>
</file>

<file path=xl/ctrlProps/ctrlProp1.xml><?xml version="1.0" encoding="utf-8"?>
<formControlPr xmlns="http://schemas.microsoft.com/office/spreadsheetml/2009/9/main" objectType="Drop" dropLines="10" dropStyle="combo" dx="20" fmlaLink="$C$7" fmlaRange="Deště!$A$2:$A$580" sel="105" val="101"/>
</file>

<file path=xl/ctrlProps/ctrlProp10.xml><?xml version="1.0" encoding="utf-8"?>
<formControlPr xmlns="http://schemas.microsoft.com/office/spreadsheetml/2009/9/main" objectType="Scroll" dx="26" fmlaLink="$I$30" max="100" page="10" val="94"/>
</file>

<file path=xl/ctrlProps/ctrlProp11.xml><?xml version="1.0" encoding="utf-8"?>
<formControlPr xmlns="http://schemas.microsoft.com/office/spreadsheetml/2009/9/main" objectType="Scroll" dx="26" fmlaLink="$J$30" max="100" page="10" val="97"/>
</file>

<file path=xl/ctrlProps/ctrlProp12.xml><?xml version="1.0" encoding="utf-8"?>
<formControlPr xmlns="http://schemas.microsoft.com/office/spreadsheetml/2009/9/main" objectType="Scroll" dx="26" fmlaLink="$K$30" max="100" page="10" val="100"/>
</file>

<file path=xl/ctrlProps/ctrlProp13.xml><?xml version="1.0" encoding="utf-8"?>
<formControlPr xmlns="http://schemas.microsoft.com/office/spreadsheetml/2009/9/main" objectType="List" dx="26" fmlaLink="$N$27" fmlaRange="Výpočet!$B$10:$B$15" noThreeD="1" sel="3" val="0"/>
</file>

<file path=xl/ctrlProps/ctrlProp2.xml><?xml version="1.0" encoding="utf-8"?>
<formControlPr xmlns="http://schemas.microsoft.com/office/spreadsheetml/2009/9/main" objectType="List" dx="20" fmlaLink="$N$18" fmlaRange="Výpočet!$B$10:$B$15" noThreeD="1" sel="3" val="0"/>
</file>

<file path=xl/ctrlProps/ctrlProp3.xml><?xml version="1.0" encoding="utf-8"?>
<formControlPr xmlns="http://schemas.microsoft.com/office/spreadsheetml/2009/9/main" objectType="Scroll" dx="26" fmlaLink="$B$30" max="100" page="10" val="100"/>
</file>

<file path=xl/ctrlProps/ctrlProp4.xml><?xml version="1.0" encoding="utf-8"?>
<formControlPr xmlns="http://schemas.microsoft.com/office/spreadsheetml/2009/9/main" objectType="Scroll" dx="26" fmlaLink="$C$30" max="100" page="10" val="93"/>
</file>

<file path=xl/ctrlProps/ctrlProp5.xml><?xml version="1.0" encoding="utf-8"?>
<formControlPr xmlns="http://schemas.microsoft.com/office/spreadsheetml/2009/9/main" objectType="Scroll" dx="26" fmlaLink="$D$30" max="100" page="10" val="84"/>
</file>

<file path=xl/ctrlProps/ctrlProp6.xml><?xml version="1.0" encoding="utf-8"?>
<formControlPr xmlns="http://schemas.microsoft.com/office/spreadsheetml/2009/9/main" objectType="Scroll" dx="26" fmlaLink="$E$30" max="100" page="10" val="28"/>
</file>

<file path=xl/ctrlProps/ctrlProp7.xml><?xml version="1.0" encoding="utf-8"?>
<formControlPr xmlns="http://schemas.microsoft.com/office/spreadsheetml/2009/9/main" objectType="Scroll" dx="26" fmlaLink="$F$30" max="100" page="10" val="0"/>
</file>

<file path=xl/ctrlProps/ctrlProp8.xml><?xml version="1.0" encoding="utf-8"?>
<formControlPr xmlns="http://schemas.microsoft.com/office/spreadsheetml/2009/9/main" objectType="Scroll" dx="26" fmlaLink="$G$30" max="100" page="10" val="70"/>
</file>

<file path=xl/ctrlProps/ctrlProp9.xml><?xml version="1.0" encoding="utf-8"?>
<formControlPr xmlns="http://schemas.microsoft.com/office/spreadsheetml/2009/9/main" objectType="Scroll" dx="26" fmlaLink="$H$30" max="100" page="10" val="79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png"/><Relationship Id="rId4" Type="http://schemas.openxmlformats.org/officeDocument/2006/relationships/image" Target="../media/image4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8</xdr:row>
      <xdr:rowOff>144780</xdr:rowOff>
    </xdr:from>
    <xdr:to>
      <xdr:col>13</xdr:col>
      <xdr:colOff>511241</xdr:colOff>
      <xdr:row>24</xdr:row>
      <xdr:rowOff>106909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1562100"/>
          <a:ext cx="8878001" cy="3132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10</xdr:col>
      <xdr:colOff>442474</xdr:colOff>
      <xdr:row>61</xdr:row>
      <xdr:rowOff>83987</xdr:rowOff>
    </xdr:to>
    <xdr:pic>
      <xdr:nvPicPr>
        <xdr:cNvPr id="4" name="Obrázek 3" descr="Výřez obrazovky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610600"/>
          <a:ext cx="5928874" cy="1928027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61</xdr:row>
      <xdr:rowOff>83820</xdr:rowOff>
    </xdr:from>
    <xdr:to>
      <xdr:col>10</xdr:col>
      <xdr:colOff>450096</xdr:colOff>
      <xdr:row>75</xdr:row>
      <xdr:rowOff>122127</xdr:rowOff>
    </xdr:to>
    <xdr:pic>
      <xdr:nvPicPr>
        <xdr:cNvPr id="5" name="Obrázek 4" descr="Výřez obrazovky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10538460"/>
          <a:ext cx="5951736" cy="2385267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75</xdr:row>
      <xdr:rowOff>121920</xdr:rowOff>
    </xdr:from>
    <xdr:to>
      <xdr:col>10</xdr:col>
      <xdr:colOff>426720</xdr:colOff>
      <xdr:row>75</xdr:row>
      <xdr:rowOff>121920</xdr:rowOff>
    </xdr:to>
    <xdr:cxnSp macro="">
      <xdr:nvCxnSpPr>
        <xdr:cNvPr id="7" name="Přímá spojnice 6"/>
        <xdr:cNvCxnSpPr/>
      </xdr:nvCxnSpPr>
      <xdr:spPr bwMode="auto">
        <a:xfrm>
          <a:off x="624840" y="12923520"/>
          <a:ext cx="589788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594360</xdr:colOff>
      <xdr:row>50</xdr:row>
      <xdr:rowOff>15240</xdr:rowOff>
    </xdr:from>
    <xdr:to>
      <xdr:col>20</xdr:col>
      <xdr:colOff>403860</xdr:colOff>
      <xdr:row>50</xdr:row>
      <xdr:rowOff>22860</xdr:rowOff>
    </xdr:to>
    <xdr:cxnSp macro="">
      <xdr:nvCxnSpPr>
        <xdr:cNvPr id="10" name="Přímá spojnice 9"/>
        <xdr:cNvCxnSpPr/>
      </xdr:nvCxnSpPr>
      <xdr:spPr bwMode="auto">
        <a:xfrm>
          <a:off x="6690360" y="8625840"/>
          <a:ext cx="5905500" cy="762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10</xdr:col>
      <xdr:colOff>586740</xdr:colOff>
      <xdr:row>50</xdr:row>
      <xdr:rowOff>38100</xdr:rowOff>
    </xdr:from>
    <xdr:to>
      <xdr:col>20</xdr:col>
      <xdr:colOff>419614</xdr:colOff>
      <xdr:row>68</xdr:row>
      <xdr:rowOff>15500</xdr:rowOff>
    </xdr:to>
    <xdr:pic>
      <xdr:nvPicPr>
        <xdr:cNvPr id="11" name="Obrázek 10" descr="Výřez obrazovky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8648700"/>
          <a:ext cx="5928874" cy="2994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</xdr:row>
          <xdr:rowOff>7620</xdr:rowOff>
        </xdr:from>
        <xdr:to>
          <xdr:col>2</xdr:col>
          <xdr:colOff>2880360</xdr:colOff>
          <xdr:row>8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</xdr:row>
      <xdr:rowOff>114300</xdr:rowOff>
    </xdr:from>
    <xdr:to>
      <xdr:col>10</xdr:col>
      <xdr:colOff>381000</xdr:colOff>
      <xdr:row>18</xdr:row>
      <xdr:rowOff>144780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14</xdr:row>
          <xdr:rowOff>38100</xdr:rowOff>
        </xdr:from>
        <xdr:to>
          <xdr:col>12</xdr:col>
          <xdr:colOff>327660</xdr:colOff>
          <xdr:row>18</xdr:row>
          <xdr:rowOff>152400</xdr:rowOff>
        </xdr:to>
        <xdr:sp macro="" textlink="">
          <xdr:nvSpPr>
            <xdr:cNvPr id="11270" name="List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114300</xdr:rowOff>
        </xdr:from>
        <xdr:to>
          <xdr:col>1</xdr:col>
          <xdr:colOff>365760</xdr:colOff>
          <xdr:row>26</xdr:row>
          <xdr:rowOff>106680</xdr:rowOff>
        </xdr:to>
        <xdr:sp macro="" textlink="">
          <xdr:nvSpPr>
            <xdr:cNvPr id="14342" name="Scroll Bar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106680</xdr:rowOff>
        </xdr:from>
        <xdr:to>
          <xdr:col>2</xdr:col>
          <xdr:colOff>373380</xdr:colOff>
          <xdr:row>26</xdr:row>
          <xdr:rowOff>99060</xdr:rowOff>
        </xdr:to>
        <xdr:sp macro="" textlink="">
          <xdr:nvSpPr>
            <xdr:cNvPr id="14343" name="Scroll Bar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11</xdr:row>
          <xdr:rowOff>114300</xdr:rowOff>
        </xdr:from>
        <xdr:to>
          <xdr:col>3</xdr:col>
          <xdr:colOff>373380</xdr:colOff>
          <xdr:row>26</xdr:row>
          <xdr:rowOff>106680</xdr:rowOff>
        </xdr:to>
        <xdr:sp macro="" textlink="">
          <xdr:nvSpPr>
            <xdr:cNvPr id="14344" name="Scroll Bar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11</xdr:row>
          <xdr:rowOff>121920</xdr:rowOff>
        </xdr:from>
        <xdr:to>
          <xdr:col>4</xdr:col>
          <xdr:colOff>396240</xdr:colOff>
          <xdr:row>26</xdr:row>
          <xdr:rowOff>114300</xdr:rowOff>
        </xdr:to>
        <xdr:sp macro="" textlink="">
          <xdr:nvSpPr>
            <xdr:cNvPr id="14345" name="Scroll Bar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11</xdr:row>
          <xdr:rowOff>137160</xdr:rowOff>
        </xdr:from>
        <xdr:to>
          <xdr:col>5</xdr:col>
          <xdr:colOff>373380</xdr:colOff>
          <xdr:row>26</xdr:row>
          <xdr:rowOff>129540</xdr:rowOff>
        </xdr:to>
        <xdr:sp macro="" textlink="">
          <xdr:nvSpPr>
            <xdr:cNvPr id="14346" name="Scroll Bar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11</xdr:row>
          <xdr:rowOff>137160</xdr:rowOff>
        </xdr:from>
        <xdr:to>
          <xdr:col>6</xdr:col>
          <xdr:colOff>396240</xdr:colOff>
          <xdr:row>26</xdr:row>
          <xdr:rowOff>129540</xdr:rowOff>
        </xdr:to>
        <xdr:sp macro="" textlink="">
          <xdr:nvSpPr>
            <xdr:cNvPr id="14347" name="Scroll Bar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11</xdr:row>
          <xdr:rowOff>106680</xdr:rowOff>
        </xdr:from>
        <xdr:to>
          <xdr:col>7</xdr:col>
          <xdr:colOff>403860</xdr:colOff>
          <xdr:row>26</xdr:row>
          <xdr:rowOff>99060</xdr:rowOff>
        </xdr:to>
        <xdr:sp macro="" textlink="">
          <xdr:nvSpPr>
            <xdr:cNvPr id="14348" name="Scroll Bar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11</xdr:row>
          <xdr:rowOff>114300</xdr:rowOff>
        </xdr:from>
        <xdr:to>
          <xdr:col>8</xdr:col>
          <xdr:colOff>381000</xdr:colOff>
          <xdr:row>26</xdr:row>
          <xdr:rowOff>106680</xdr:rowOff>
        </xdr:to>
        <xdr:sp macro="" textlink="">
          <xdr:nvSpPr>
            <xdr:cNvPr id="14349" name="Scroll Bar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11</xdr:row>
          <xdr:rowOff>106680</xdr:rowOff>
        </xdr:from>
        <xdr:to>
          <xdr:col>9</xdr:col>
          <xdr:colOff>365760</xdr:colOff>
          <xdr:row>26</xdr:row>
          <xdr:rowOff>99060</xdr:rowOff>
        </xdr:to>
        <xdr:sp macro="" textlink="">
          <xdr:nvSpPr>
            <xdr:cNvPr id="14350" name="Scroll Bar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11</xdr:row>
          <xdr:rowOff>137160</xdr:rowOff>
        </xdr:from>
        <xdr:to>
          <xdr:col>10</xdr:col>
          <xdr:colOff>403860</xdr:colOff>
          <xdr:row>26</xdr:row>
          <xdr:rowOff>129540</xdr:rowOff>
        </xdr:to>
        <xdr:sp macro="" textlink="">
          <xdr:nvSpPr>
            <xdr:cNvPr id="14351" name="Scroll Bar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21</xdr:row>
          <xdr:rowOff>91440</xdr:rowOff>
        </xdr:from>
        <xdr:to>
          <xdr:col>13</xdr:col>
          <xdr:colOff>15240</xdr:colOff>
          <xdr:row>26</xdr:row>
          <xdr:rowOff>7620</xdr:rowOff>
        </xdr:to>
        <xdr:sp macro="" textlink="">
          <xdr:nvSpPr>
            <xdr:cNvPr id="14353" name="List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359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359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ctrlProp" Target="../ctrlProps/ctrlProp3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N73" sqref="N73"/>
    </sheetView>
  </sheetViews>
  <sheetFormatPr defaultRowHeight="13.2" x14ac:dyDescent="0.25"/>
  <sheetData>
    <row r="1" spans="1:26" ht="15.6" x14ac:dyDescent="0.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2"/>
      <c r="M1" s="126"/>
      <c r="N1" s="126"/>
      <c r="O1" s="126"/>
      <c r="P1" s="126"/>
      <c r="Q1" s="123"/>
      <c r="R1" s="123"/>
      <c r="S1" s="124"/>
      <c r="T1" s="123"/>
      <c r="U1" s="123"/>
      <c r="V1" s="123"/>
      <c r="W1" s="123"/>
      <c r="X1" s="123"/>
      <c r="Y1" s="123"/>
      <c r="Z1" s="123"/>
    </row>
    <row r="2" spans="1:26" ht="17.399999999999999" x14ac:dyDescent="0.3">
      <c r="A2" s="139" t="s">
        <v>616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22"/>
      <c r="M2" s="140" t="s">
        <v>615</v>
      </c>
      <c r="N2" s="140"/>
      <c r="O2" s="140"/>
      <c r="P2" s="140"/>
      <c r="Q2" s="123"/>
      <c r="R2" s="123"/>
      <c r="S2" s="124" t="s">
        <v>614</v>
      </c>
      <c r="T2" s="123"/>
      <c r="U2" s="123"/>
      <c r="V2" s="123"/>
      <c r="W2" s="123"/>
      <c r="X2" s="123"/>
      <c r="Y2" s="123"/>
      <c r="Z2" s="123"/>
    </row>
    <row r="3" spans="1:26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8" x14ac:dyDescent="0.35">
      <c r="A4" s="142" t="s">
        <v>619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7.399999999999999" x14ac:dyDescent="0.3">
      <c r="A5" s="143" t="s">
        <v>620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5.6" x14ac:dyDescent="0.3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25"/>
      <c r="S6" s="125"/>
      <c r="T6" s="125"/>
      <c r="U6" s="125"/>
      <c r="V6" s="125"/>
      <c r="W6" s="125"/>
      <c r="X6" s="125"/>
      <c r="Y6" s="125"/>
      <c r="Z6" s="125"/>
    </row>
    <row r="7" spans="1:26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x14ac:dyDescent="0.25">
      <c r="A11" s="123"/>
      <c r="B11" s="123"/>
      <c r="C11" s="123"/>
      <c r="D11" s="123"/>
      <c r="E11" s="125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x14ac:dyDescent="0.2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x14ac:dyDescent="0.25">
      <c r="A29" s="123"/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x14ac:dyDescent="0.2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x14ac:dyDescent="0.25">
      <c r="A33" s="138" t="s">
        <v>621</v>
      </c>
      <c r="B33" s="138"/>
      <c r="C33" s="138"/>
      <c r="D33" s="138"/>
      <c r="E33" s="138"/>
      <c r="F33" s="138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x14ac:dyDescent="0.2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x14ac:dyDescent="0.25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x14ac:dyDescent="0.2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x14ac:dyDescent="0.25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x14ac:dyDescent="0.2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x14ac:dyDescent="0.25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x14ac:dyDescent="0.2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x14ac:dyDescent="0.2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6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6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6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:26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26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:26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:26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:26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:26" x14ac:dyDescent="0.25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:26" x14ac:dyDescent="0.25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 x14ac:dyDescent="0.2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 x14ac:dyDescent="0.2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:26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:26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:26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spans="1:26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:26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:26" x14ac:dyDescent="0.2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:26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:26" x14ac:dyDescent="0.25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:26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spans="1:26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26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spans="1:26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spans="1:26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spans="1:26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spans="1:26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spans="1:26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1:26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pans="1:26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pans="1:26" x14ac:dyDescent="0.25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pans="1:26" x14ac:dyDescent="0.2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pans="1:26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</sheetData>
  <mergeCells count="6">
    <mergeCell ref="A33:F33"/>
    <mergeCell ref="A2:K2"/>
    <mergeCell ref="M2:P2"/>
    <mergeCell ref="A6:Q6"/>
    <mergeCell ref="A4:M4"/>
    <mergeCell ref="A5:O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GL5683"/>
  <sheetViews>
    <sheetView workbookViewId="0">
      <selection activeCell="C49" sqref="C49"/>
    </sheetView>
  </sheetViews>
  <sheetFormatPr defaultColWidth="9.109375" defaultRowHeight="13.2" x14ac:dyDescent="0.25"/>
  <cols>
    <col min="1" max="1" width="2.88671875" style="1" customWidth="1"/>
    <col min="2" max="2" width="10.109375" style="1" customWidth="1"/>
    <col min="3" max="3" width="42.33203125" style="3" customWidth="1"/>
    <col min="4" max="5" width="9.109375" style="3"/>
    <col min="6" max="6" width="9.109375" style="3" customWidth="1"/>
    <col min="7" max="16384" width="9.109375" style="1"/>
  </cols>
  <sheetData>
    <row r="1" spans="1:26" ht="16.8" customHeight="1" x14ac:dyDescent="0.25">
      <c r="A1" s="33"/>
      <c r="B1" s="88">
        <v>2</v>
      </c>
      <c r="C1" s="34"/>
      <c r="D1" s="34"/>
      <c r="E1" s="34"/>
      <c r="F1" s="34"/>
      <c r="G1" s="33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3"/>
      <c r="Z1" s="33"/>
    </row>
    <row r="2" spans="1:26" s="14" customFormat="1" ht="30.75" customHeight="1" x14ac:dyDescent="0.4">
      <c r="A2" s="36"/>
      <c r="B2" s="37" t="s">
        <v>20</v>
      </c>
      <c r="C2" s="38"/>
      <c r="D2" s="39"/>
      <c r="E2" s="39"/>
      <c r="F2" s="39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36"/>
      <c r="Y2" s="36"/>
      <c r="Z2" s="36"/>
    </row>
    <row r="3" spans="1:26" x14ac:dyDescent="0.25">
      <c r="A3" s="33"/>
      <c r="B3" s="33"/>
      <c r="C3" s="34"/>
      <c r="D3" s="41"/>
      <c r="E3" s="41"/>
      <c r="F3" s="41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3"/>
      <c r="Y3" s="33"/>
      <c r="Z3" s="33"/>
    </row>
    <row r="4" spans="1:26" ht="15.6" x14ac:dyDescent="0.35">
      <c r="A4" s="33"/>
      <c r="B4" s="42" t="s">
        <v>602</v>
      </c>
      <c r="C4" s="43"/>
      <c r="D4" s="44"/>
      <c r="E4" s="44"/>
      <c r="F4" s="44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3"/>
      <c r="Y4" s="33"/>
      <c r="Z4" s="33"/>
    </row>
    <row r="5" spans="1:26" x14ac:dyDescent="0.25">
      <c r="A5" s="33"/>
      <c r="B5" s="45" t="s">
        <v>601</v>
      </c>
      <c r="C5" s="43"/>
      <c r="D5" s="44"/>
      <c r="E5" s="44"/>
      <c r="F5" s="44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3"/>
      <c r="Y5" s="33"/>
      <c r="Z5" s="33"/>
    </row>
    <row r="6" spans="1:26" s="2" customFormat="1" ht="13.8" thickBot="1" x14ac:dyDescent="0.3">
      <c r="A6" s="46"/>
      <c r="B6" s="46"/>
      <c r="C6" s="34"/>
      <c r="D6" s="35"/>
      <c r="E6" s="35"/>
      <c r="F6" s="3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2" customFormat="1" ht="13.8" thickBot="1" x14ac:dyDescent="0.3">
      <c r="A7" s="46"/>
      <c r="B7" s="4" t="s">
        <v>603</v>
      </c>
      <c r="C7" s="15">
        <v>105</v>
      </c>
      <c r="D7" s="47"/>
      <c r="E7" s="48"/>
      <c r="F7" s="49"/>
      <c r="G7" s="50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2" customFormat="1" x14ac:dyDescent="0.25">
      <c r="A8" s="46"/>
      <c r="B8" s="144" t="s">
        <v>10</v>
      </c>
      <c r="C8" s="17"/>
      <c r="D8" s="47"/>
      <c r="E8" s="146"/>
      <c r="F8" s="146"/>
      <c r="G8" s="1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2" customFormat="1" ht="13.8" thickBot="1" x14ac:dyDescent="0.3">
      <c r="A9" s="46"/>
      <c r="B9" s="145"/>
      <c r="C9" s="16"/>
      <c r="D9" s="47"/>
      <c r="E9" s="48"/>
      <c r="F9" s="51"/>
      <c r="G9" s="34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2" customFormat="1" x14ac:dyDescent="0.25">
      <c r="A10" s="46"/>
      <c r="B10" s="58" t="s">
        <v>21</v>
      </c>
      <c r="C10" s="59">
        <f>INDEX(dvoulete,Výpočet!$C$7)</f>
        <v>32.4</v>
      </c>
      <c r="D10" s="47"/>
      <c r="E10" s="53"/>
      <c r="F10" s="51"/>
      <c r="G10" s="52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2" customFormat="1" x14ac:dyDescent="0.25">
      <c r="A11" s="46"/>
      <c r="B11" s="60" t="s">
        <v>22</v>
      </c>
      <c r="C11" s="61">
        <f>INDEX(petilete,Výpočet!$C$7)</f>
        <v>41.5</v>
      </c>
      <c r="D11" s="47"/>
      <c r="E11" s="53"/>
      <c r="F11" s="51"/>
      <c r="G11" s="52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2" customFormat="1" x14ac:dyDescent="0.25">
      <c r="A12" s="46"/>
      <c r="B12" s="60" t="s">
        <v>23</v>
      </c>
      <c r="C12" s="61">
        <f>INDEX(desetilete,Výpočet!$C$7)</f>
        <v>47.3</v>
      </c>
      <c r="D12" s="47"/>
      <c r="E12" s="53"/>
      <c r="F12" s="4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2" customFormat="1" x14ac:dyDescent="0.25">
      <c r="A13" s="46"/>
      <c r="B13" s="60" t="s">
        <v>24</v>
      </c>
      <c r="C13" s="61">
        <f>INDEX(dvacetilete,Výpočet!$C$7)</f>
        <v>53.4</v>
      </c>
      <c r="D13" s="47"/>
      <c r="E13" s="53"/>
      <c r="F13" s="51"/>
      <c r="G13" s="5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2" customFormat="1" x14ac:dyDescent="0.25">
      <c r="A14" s="46"/>
      <c r="B14" s="60" t="s">
        <v>25</v>
      </c>
      <c r="C14" s="61">
        <f>INDEX(padesatilete,Výpočet!$C$7)</f>
        <v>60.8</v>
      </c>
      <c r="D14" s="47"/>
      <c r="E14" s="53"/>
      <c r="F14" s="51"/>
      <c r="G14" s="5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2" customFormat="1" ht="13.8" thickBot="1" x14ac:dyDescent="0.3">
      <c r="A15" s="46"/>
      <c r="B15" s="62" t="s">
        <v>26</v>
      </c>
      <c r="C15" s="63">
        <f>INDEX(stolete,Výpočet!$C$7)</f>
        <v>66.599999999999994</v>
      </c>
      <c r="D15" s="47"/>
      <c r="E15" s="53"/>
      <c r="F15" s="51"/>
      <c r="G15" s="5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2" customFormat="1" x14ac:dyDescent="0.25">
      <c r="A16" s="46"/>
      <c r="B16" s="46"/>
      <c r="C16" s="56"/>
      <c r="D16" s="54"/>
      <c r="E16" s="54"/>
      <c r="F16" s="5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2" customFormat="1" x14ac:dyDescent="0.25">
      <c r="A17" s="46"/>
      <c r="B17" s="46"/>
      <c r="C17" s="57"/>
      <c r="D17" s="89">
        <f>B1*5</f>
        <v>10</v>
      </c>
      <c r="E17" s="54"/>
      <c r="F17" s="5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2" customFormat="1" ht="15" thickBot="1" x14ac:dyDescent="0.35">
      <c r="A18" s="46"/>
      <c r="B18" s="46"/>
      <c r="C18" s="43" t="s">
        <v>27</v>
      </c>
      <c r="D18" s="46"/>
      <c r="E18" s="55"/>
      <c r="F18" s="5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8" customFormat="1" ht="13.8" thickBot="1" x14ac:dyDescent="0.3">
      <c r="A19" s="34"/>
      <c r="B19" s="34"/>
      <c r="C19" s="30" t="s">
        <v>149</v>
      </c>
      <c r="D19" s="31">
        <f>IF($D$17&lt;10,10,$D$17)</f>
        <v>10</v>
      </c>
      <c r="E19" s="32">
        <f>2*$D$17</f>
        <v>20</v>
      </c>
      <c r="F19" s="32">
        <f>3*$D$17</f>
        <v>30</v>
      </c>
      <c r="G19" s="32">
        <f>6*($D$17)</f>
        <v>60</v>
      </c>
      <c r="H19" s="32">
        <f>12*$D$17</f>
        <v>120</v>
      </c>
      <c r="I19" s="32">
        <f>30*$D$17</f>
        <v>300</v>
      </c>
      <c r="J19" s="56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s="2" customFormat="1" x14ac:dyDescent="0.25">
      <c r="A20" s="46"/>
      <c r="B20" s="46"/>
      <c r="C20" s="19" t="s">
        <v>21</v>
      </c>
      <c r="D20" s="24">
        <f>IF(D$19&lt;40,$C10*Parametry!$C7*D$19^(1-Parametry!$G7),IF(D$19&lt;120,$C10*Parametry!$D7*D$19^(1-Parametry!$H7),$C10*Parametry!$E7*D$19^(1-Parametry!$I7)))</f>
        <v>10.706637486408688</v>
      </c>
      <c r="E20" s="25">
        <f>IF(E$19&lt;40,$C10*Parametry!$C7*E$19^(1-Parametry!$G7),IF(E$19&lt;120,$C10*Parametry!$D7*E$19^(1-Parametry!$H7),$C10*Parametry!$E7*E$19^(1-Parametry!$I7)))</f>
        <v>13.172283430916755</v>
      </c>
      <c r="F20" s="25">
        <f>IF(F$19&lt;40,$C10*Parametry!$C7*F$19^(1-Parametry!$G7),IF(F$19&lt;120,$C10*Parametry!$D7*F$19^(1-Parametry!$H7),$C10*Parametry!$E7*F$19^(1-Parametry!$I7)))</f>
        <v>14.870047417793474</v>
      </c>
      <c r="G20" s="25">
        <f>IF(G$19&lt;40,$C10*Parametry!$C7*G$19^(1-Parametry!$G7),IF(G$19&lt;120,$C10*Parametry!$D7*G$19^(1-Parametry!$H7),$C10*Parametry!$E7*G$19^(1-Parametry!$I7)))</f>
        <v>17.202404382139751</v>
      </c>
      <c r="H20" s="25">
        <f>IF(H$19&lt;40,$C10*Parametry!$C7*H$19^(1-Parametry!$G7),IF(H$19&lt;120,$C10*Parametry!$D7*H$19^(1-Parametry!$H7),$C10*Parametry!$E7*H$19^(1-Parametry!$I7)))</f>
        <v>19.741035997556835</v>
      </c>
      <c r="I20" s="25">
        <f>IF(I$19&lt;40,$C10*Parametry!$C7*I$19^(1-Parametry!$G7),IF(I$19&lt;120,$C10*Parametry!$D7*I$19^(1-Parametry!$H7),$C10*Parametry!$E7*I$19^(1-Parametry!$I7)))</f>
        <v>23.689724066319368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2" customFormat="1" x14ac:dyDescent="0.25">
      <c r="A21" s="46"/>
      <c r="B21" s="46"/>
      <c r="C21" s="20" t="s">
        <v>22</v>
      </c>
      <c r="D21" s="26">
        <f>IF(D$19&lt;40,$C11*Parametry!$C8*D$19^(1-Parametry!$G8),IF(D$19&lt;120,$C11*Parametry!$D8*D$19^(1-Parametry!$H8),$C11*Parametry!$E8*D$19^(1-Parametry!$I8)))</f>
        <v>14.556072402035632</v>
      </c>
      <c r="E21" s="27">
        <f>IF(E$19&lt;40,$C11*Parametry!$C8*E$19^(1-Parametry!$G8),IF(E$19&lt;120,$C11*Parametry!$D8*E$19^(1-Parametry!$H8),$C11*Parametry!$E8*E$19^(1-Parametry!$I8)))</f>
        <v>18.070308448531563</v>
      </c>
      <c r="F21" s="27">
        <f>IF(F$19&lt;40,$C11*Parametry!$C8*F$19^(1-Parametry!$G8),IF(F$19&lt;120,$C11*Parametry!$D8*F$19^(1-Parametry!$H8),$C11*Parametry!$E8*F$19^(1-Parametry!$I8)))</f>
        <v>20.507184493329611</v>
      </c>
      <c r="G21" s="27">
        <f>IF(G$19&lt;40,$C11*Parametry!$C8*G$19^(1-Parametry!$G8),IF(G$19&lt;120,$C11*Parametry!$D8*G$19^(1-Parametry!$H8),$C11*Parametry!$E8*G$19^(1-Parametry!$I8)))</f>
        <v>24.637110250635772</v>
      </c>
      <c r="H21" s="27">
        <f>IF(H$19&lt;40,$C11*Parametry!$C8*H$19^(1-Parametry!$G8),IF(H$19&lt;120,$C11*Parametry!$D8*H$19^(1-Parametry!$H8),$C11*Parametry!$E8*H$19^(1-Parametry!$I8)))</f>
        <v>28.240098036827479</v>
      </c>
      <c r="I21" s="27">
        <f>IF(I$19&lt;40,$C11*Parametry!$C8*I$19^(1-Parametry!$G8),IF(I$19&lt;120,$C11*Parametry!$D8*I$19^(1-Parametry!$H8),$C11*Parametry!$E8*I$19^(1-Parametry!$I8)))</f>
        <v>32.54969334672198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2" customFormat="1" x14ac:dyDescent="0.25">
      <c r="A22" s="46"/>
      <c r="B22" s="46"/>
      <c r="C22" s="20" t="s">
        <v>23</v>
      </c>
      <c r="D22" s="26">
        <f>IF(D$19&lt;40,$C12*Parametry!$C9*D$19^(1-Parametry!$G9),IF(D$19&lt;120,$C12*Parametry!$D9*D$19^(1-Parametry!$H9),$C12*Parametry!$E9*D$19^(1-Parametry!$I9)))</f>
        <v>17.023495691102415</v>
      </c>
      <c r="E22" s="27">
        <f>IF(E$19&lt;40,$C12*Parametry!$C9*E$19^(1-Parametry!$G9),IF(E$19&lt;120,$C12*Parametry!$D9*E$19^(1-Parametry!$H9),$C12*Parametry!$E9*E$19^(1-Parametry!$I9)))</f>
        <v>21.60742745899989</v>
      </c>
      <c r="F22" s="27">
        <f>IF(F$19&lt;40,$C12*Parametry!$C9*F$19^(1-Parametry!$G9),IF(F$19&lt;120,$C12*Parametry!$D9*F$19^(1-Parametry!$H9),$C12*Parametry!$E9*F$19^(1-Parametry!$I9)))</f>
        <v>24.841536638724957</v>
      </c>
      <c r="G22" s="27">
        <f>IF(G$19&lt;40,$C12*Parametry!$C9*G$19^(1-Parametry!$G9),IF(G$19&lt;120,$C12*Parametry!$D9*G$19^(1-Parametry!$H9),$C12*Parametry!$E9*G$19^(1-Parametry!$I9)))</f>
        <v>29.669823883557186</v>
      </c>
      <c r="H22" s="27">
        <f>IF(H$19&lt;40,$C12*Parametry!$C9*H$19^(1-Parametry!$G9),IF(H$19&lt;120,$C12*Parametry!$D9*H$19^(1-Parametry!$H9),$C12*Parametry!$E9*H$19^(1-Parametry!$I9)))</f>
        <v>33.976281255009354</v>
      </c>
      <c r="I22" s="27">
        <f>IF(I$19&lt;40,$C12*Parametry!$C9*I$19^(1-Parametry!$G9),IF(I$19&lt;120,$C12*Parametry!$D9*I$19^(1-Parametry!$H9),$C12*Parametry!$E9*I$19^(1-Parametry!$I9)))</f>
        <v>38.379725499004593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2" customFormat="1" x14ac:dyDescent="0.25">
      <c r="A23" s="46"/>
      <c r="B23" s="46"/>
      <c r="C23" s="20" t="s">
        <v>24</v>
      </c>
      <c r="D23" s="26">
        <f>IF(D$19&lt;40,$C13*Parametry!$C10*D$19^(1-Parametry!$G10),IF(D$19&lt;120,$C13*Parametry!$D10*D$19^(1-Parametry!$H10),$C13*Parametry!$E10*D$19^(1-Parametry!$I10)))</f>
        <v>20.29681819582559</v>
      </c>
      <c r="E23" s="27">
        <f>IF(E$19&lt;40,$C13*Parametry!$C10*E$19^(1-Parametry!$G10),IF(E$19&lt;120,$C13*Parametry!$D10*E$19^(1-Parametry!$H10),$C13*Parametry!$E10*E$19^(1-Parametry!$I10)))</f>
        <v>25.905412979023154</v>
      </c>
      <c r="F23" s="27">
        <f>IF(F$19&lt;40,$C13*Parametry!$C10*F$19^(1-Parametry!$G10),IF(F$19&lt;120,$C13*Parametry!$D10*F$19^(1-Parametry!$H10),$C13*Parametry!$E10*F$19^(1-Parametry!$I10)))</f>
        <v>29.879590646432007</v>
      </c>
      <c r="G23" s="27">
        <f>IF(G$19&lt;40,$C13*Parametry!$C10*G$19^(1-Parametry!$G10),IF(G$19&lt;120,$C13*Parametry!$D10*G$19^(1-Parametry!$H10),$C13*Parametry!$E10*G$19^(1-Parametry!$I10)))</f>
        <v>35.888748007745853</v>
      </c>
      <c r="H23" s="27">
        <f>IF(H$19&lt;40,$C13*Parametry!$C10*H$19^(1-Parametry!$G10),IF(H$19&lt;120,$C13*Parametry!$D10*H$19^(1-Parametry!$H10),$C13*Parametry!$E10*H$19^(1-Parametry!$I10)))</f>
        <v>41.069125950853135</v>
      </c>
      <c r="I23" s="27">
        <f>IF(I$19&lt;40,$C13*Parametry!$C10*I$19^(1-Parametry!$G10),IF(I$19&lt;120,$C13*Parametry!$D10*I$19^(1-Parametry!$H10),$C13*Parametry!$E10*I$19^(1-Parametry!$I10)))</f>
        <v>45.25818163358327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s="2" customFormat="1" x14ac:dyDescent="0.25">
      <c r="A24" s="46"/>
      <c r="B24" s="46"/>
      <c r="C24" s="20" t="s">
        <v>25</v>
      </c>
      <c r="D24" s="26">
        <f>IF(D$19&lt;40,$C14*Parametry!$C11*D$19^(1-Parametry!$G11),IF(D$19&lt;120,$C14*Parametry!$D11*D$19^(1-Parametry!$H11),$C14*Parametry!$E11*D$19^(1-Parametry!$I11)))</f>
        <v>24.34741327472809</v>
      </c>
      <c r="E24" s="27">
        <f>IF(E$19&lt;40,$C14*Parametry!$C11*E$19^(1-Parametry!$G11),IF(E$19&lt;120,$C14*Parametry!$D11*E$19^(1-Parametry!$H11),$C14*Parametry!$E11*E$19^(1-Parametry!$I11)))</f>
        <v>31.291449841666481</v>
      </c>
      <c r="F24" s="27">
        <f>IF(F$19&lt;40,$C14*Parametry!$C11*F$19^(1-Parametry!$G11),IF(F$19&lt;120,$C14*Parametry!$D11*F$19^(1-Parametry!$H11),$C14*Parametry!$E11*F$19^(1-Parametry!$I11)))</f>
        <v>36.238542463448717</v>
      </c>
      <c r="G24" s="27">
        <f>IF(G$19&lt;40,$C14*Parametry!$C11*G$19^(1-Parametry!$G11),IF(G$19&lt;120,$C14*Parametry!$D11*G$19^(1-Parametry!$H11),$C14*Parametry!$E11*G$19^(1-Parametry!$I11)))</f>
        <v>43.994855735038463</v>
      </c>
      <c r="H24" s="27">
        <f>IF(H$19&lt;40,$C14*Parametry!$C11*H$19^(1-Parametry!$G11),IF(H$19&lt;120,$C14*Parametry!$D11*H$19^(1-Parametry!$H11),$C14*Parametry!$E11*H$19^(1-Parametry!$I11)))</f>
        <v>50.497533537102342</v>
      </c>
      <c r="I24" s="27">
        <f>IF(I$19&lt;40,$C14*Parametry!$C11*I$19^(1-Parametry!$G11),IF(I$19&lt;120,$C14*Parametry!$D11*I$19^(1-Parametry!$H11),$C14*Parametry!$E11*I$19^(1-Parametry!$I11)))</f>
        <v>54.089836283141672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2" customFormat="1" ht="13.8" thickBot="1" x14ac:dyDescent="0.3">
      <c r="A25" s="46"/>
      <c r="B25" s="46"/>
      <c r="C25" s="21" t="s">
        <v>26</v>
      </c>
      <c r="D25" s="28">
        <f>IF(D$19&lt;40,$C15*Parametry!$C12*D$19^(1-Parametry!$G12),IF(D$19&lt;120,$C15*Parametry!$D12*D$19^(1-Parametry!$H12),$C15*Parametry!$E12*D$19^(1-Parametry!$I12)))</f>
        <v>27.322493561892461</v>
      </c>
      <c r="E25" s="29">
        <f>IF(E$19&lt;40,$C15*Parametry!$C12*E$19^(1-Parametry!$G12),IF(E$19&lt;120,$C15*Parametry!$D12*E$19^(1-Parametry!$H12),$C15*Parametry!$E12*E$19^(1-Parametry!$I12)))</f>
        <v>35.432890382759695</v>
      </c>
      <c r="F25" s="29">
        <f>IF(F$19&lt;40,$C15*Parametry!$C12*F$19^(1-Parametry!$G12),IF(F$19&lt;120,$C15*Parametry!$D12*F$19^(1-Parametry!$H12),$C15*Parametry!$E12*F$19^(1-Parametry!$I12)))</f>
        <v>41.251600465237445</v>
      </c>
      <c r="G25" s="29">
        <f>IF(G$19&lt;40,$C15*Parametry!$C12*G$19^(1-Parametry!$G12),IF(G$19&lt;120,$C15*Parametry!$D12*G$19^(1-Parametry!$H12),$C15*Parametry!$E12*G$19^(1-Parametry!$I12)))</f>
        <v>49.982138377079764</v>
      </c>
      <c r="H25" s="29">
        <f>IF(H$19&lt;40,$C15*Parametry!$C12*H$19^(1-Parametry!$G12),IF(H$19&lt;120,$C15*Parametry!$D12*H$19^(1-Parametry!$H12),$C15*Parametry!$E12*H$19^(1-Parametry!$I12)))</f>
        <v>57.258413856633979</v>
      </c>
      <c r="I25" s="29">
        <f>IF(I$19&lt;40,$C15*Parametry!$C12*I$19^(1-Parametry!$G12),IF(I$19&lt;120,$C15*Parametry!$D12*I$19^(1-Parametry!$H12),$C15*Parametry!$E12*I$19^(1-Parametry!$I12)))</f>
        <v>60.549931167349811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2" customFormat="1" x14ac:dyDescent="0.25">
      <c r="A26" s="46"/>
      <c r="B26" s="46"/>
      <c r="C26" s="34"/>
      <c r="D26" s="64"/>
      <c r="E26" s="65"/>
      <c r="F26" s="65"/>
      <c r="G26" s="65"/>
      <c r="H26" s="64"/>
      <c r="I26" s="64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2" customFormat="1" ht="15" thickBot="1" x14ac:dyDescent="0.35">
      <c r="A27" s="46"/>
      <c r="B27" s="46"/>
      <c r="C27" s="43" t="s">
        <v>28</v>
      </c>
      <c r="D27" s="64"/>
      <c r="E27" s="65"/>
      <c r="F27" s="65"/>
      <c r="G27" s="66"/>
      <c r="H27" s="64"/>
      <c r="I27" s="6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8" customFormat="1" ht="13.8" thickBot="1" x14ac:dyDescent="0.3">
      <c r="A28" s="34"/>
      <c r="B28" s="34"/>
      <c r="C28" s="18" t="s">
        <v>149</v>
      </c>
      <c r="D28" s="31">
        <f>IF($D$17&lt;10,10,$D$17)</f>
        <v>10</v>
      </c>
      <c r="E28" s="32">
        <f>$D$17+D28</f>
        <v>20</v>
      </c>
      <c r="F28" s="32">
        <f>$D$17+E28</f>
        <v>30</v>
      </c>
      <c r="G28" s="32">
        <f>6*$D$17</f>
        <v>60</v>
      </c>
      <c r="H28" s="32">
        <f>12*$D$17</f>
        <v>120</v>
      </c>
      <c r="I28" s="32">
        <f>30*$D$17</f>
        <v>300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2" customFormat="1" x14ac:dyDescent="0.25">
      <c r="A29" s="46"/>
      <c r="B29" s="46"/>
      <c r="C29" s="19" t="s">
        <v>21</v>
      </c>
      <c r="D29" s="24">
        <f>IF(D$19&lt;40,$C10*Parametry!$C7*D$19^(-Parametry!$G7),IF(D$19&lt;120,$C10*Parametry!$D7*D$19^(-Parametry!$H7),$C10*Parametry!$E7*D$19^(-Parametry!$I7)))</f>
        <v>1.0706637486408686</v>
      </c>
      <c r="E29" s="25">
        <f>IF(E$19&lt;40,$C10*Parametry!$C7*E$19^(-Parametry!$G7),IF(E$19&lt;120,$C10*Parametry!$D7*E$19^(-Parametry!$H7),$C10*Parametry!$E7*E$19^(-Parametry!$I7)))</f>
        <v>0.65861417154583779</v>
      </c>
      <c r="F29" s="25">
        <f>IF(F$19&lt;40,$C10*Parametry!$C7*F$19^(-Parametry!$G7),IF(F$19&lt;120,$C10*Parametry!$D7*F$19^(-Parametry!$H7),$C10*Parametry!$E7*F$19^(-Parametry!$I7)))</f>
        <v>0.49566824725978248</v>
      </c>
      <c r="G29" s="25">
        <f>IF(G$19&lt;40,$C10*Parametry!$C7*G$19^(-Parametry!$G7),IF(G$19&lt;120,$C10*Parametry!$D7*G$19^(-Parametry!$H7),$C10*Parametry!$E7*G$19^(-Parametry!$I7)))</f>
        <v>0.28670673970232935</v>
      </c>
      <c r="H29" s="25">
        <f>IF(H$19&lt;40,$C10*Parametry!$C7*H$19^(-Parametry!$G7),IF(H$19&lt;120,$C10*Parametry!$D7*H$19^(-Parametry!$H7),$C10*Parametry!$E7*H$19^(-Parametry!$I7)))</f>
        <v>0.16450863331297369</v>
      </c>
      <c r="I29" s="25">
        <f>IF(I$19&lt;40,$C10*Parametry!$C7*I$19^(-Parametry!$G7),IF(I$19&lt;120,$C10*Parametry!$D7*I$19^(-Parametry!$H7),$C10*Parametry!$E7*I$19^(-Parametry!$I7)))</f>
        <v>7.8965746887731211E-2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s="2" customFormat="1" x14ac:dyDescent="0.25">
      <c r="A30" s="46"/>
      <c r="B30" s="46"/>
      <c r="C30" s="20" t="s">
        <v>22</v>
      </c>
      <c r="D30" s="26">
        <f>IF(D$19&lt;40,$C11*Parametry!$C8*D$19^(-Parametry!$G8),IF(D$19&lt;120,$C11*Parametry!$D8*D$19^(-Parametry!$H8),$C11*Parametry!$E8*D$19^(-Parametry!$I8)))</f>
        <v>1.4556072402035627</v>
      </c>
      <c r="E30" s="27">
        <f>IF(E$19&lt;40,$C11*Parametry!$C8*E$19^(-Parametry!$G8),IF(E$19&lt;120,$C11*Parametry!$D8*E$19^(-Parametry!$H8),$C11*Parametry!$E8*E$19^(-Parametry!$I8)))</f>
        <v>0.90351542242657834</v>
      </c>
      <c r="F30" s="27">
        <f>IF(F$19&lt;40,$C11*Parametry!$C8*F$19^(-Parametry!$G8),IF(F$19&lt;120,$C11*Parametry!$D8*F$19^(-Parametry!$H8),$C11*Parametry!$E8*F$19^(-Parametry!$I8)))</f>
        <v>0.68357281644432033</v>
      </c>
      <c r="G30" s="27">
        <f>IF(G$19&lt;40,$C11*Parametry!$C8*G$19^(-Parametry!$G8),IF(G$19&lt;120,$C11*Parametry!$D8*G$19^(-Parametry!$H8),$C11*Parametry!$E8*G$19^(-Parametry!$I8)))</f>
        <v>0.41061850417726309</v>
      </c>
      <c r="H30" s="27">
        <f>IF(H$19&lt;40,$C11*Parametry!$C8*H$19^(-Parametry!$G8),IF(H$19&lt;120,$C11*Parametry!$D8*H$19^(-Parametry!$H8),$C11*Parametry!$E8*H$19^(-Parametry!$I8)))</f>
        <v>0.23533415030689564</v>
      </c>
      <c r="I30" s="27">
        <f>IF(I$19&lt;40,$C11*Parametry!$C8*I$19^(-Parametry!$G8),IF(I$19&lt;120,$C11*Parametry!$D8*I$19^(-Parametry!$H8),$C11*Parametry!$E8*I$19^(-Parametry!$I8)))</f>
        <v>0.10849897782240658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s="2" customFormat="1" x14ac:dyDescent="0.25">
      <c r="A31" s="46"/>
      <c r="B31" s="46"/>
      <c r="C31" s="20" t="s">
        <v>23</v>
      </c>
      <c r="D31" s="26">
        <f>IF(D$19&lt;40,$C12*Parametry!$C9*D$19^(-Parametry!$G9),IF(D$19&lt;120,$C12*Parametry!$D9*D$19^(-Parametry!$H9),$C12*Parametry!$E9*D$19^(-Parametry!$I9)))</f>
        <v>1.7023495691102413</v>
      </c>
      <c r="E31" s="27">
        <f>IF(E$19&lt;40,$C12*Parametry!$C9*E$19^(-Parametry!$G9),IF(E$19&lt;120,$C12*Parametry!$D9*E$19^(-Parametry!$H9),$C12*Parametry!$E9*E$19^(-Parametry!$I9)))</f>
        <v>1.0803713729499946</v>
      </c>
      <c r="F31" s="27">
        <f>IF(F$19&lt;40,$C12*Parametry!$C9*F$19^(-Parametry!$G9),IF(F$19&lt;120,$C12*Parametry!$D9*F$19^(-Parametry!$H9),$C12*Parametry!$E9*F$19^(-Parametry!$I9)))</f>
        <v>0.82805122129083153</v>
      </c>
      <c r="G31" s="27">
        <f>IF(G$19&lt;40,$C12*Parametry!$C9*G$19^(-Parametry!$G9),IF(G$19&lt;120,$C12*Parametry!$D9*G$19^(-Parametry!$H9),$C12*Parametry!$E9*G$19^(-Parametry!$I9)))</f>
        <v>0.49449706472595334</v>
      </c>
      <c r="H31" s="27">
        <f>IF(H$19&lt;40,$C12*Parametry!$C9*H$19^(-Parametry!$G9),IF(H$19&lt;120,$C12*Parametry!$D9*H$19^(-Parametry!$H9),$C12*Parametry!$E9*H$19^(-Parametry!$I9)))</f>
        <v>0.28313567712507792</v>
      </c>
      <c r="I31" s="27">
        <f>IF(I$19&lt;40,$C12*Parametry!$C9*I$19^(-Parametry!$G9),IF(I$19&lt;120,$C12*Parametry!$D9*I$19^(-Parametry!$H9),$C12*Parametry!$E9*I$19^(-Parametry!$I9)))</f>
        <v>0.12793241833001531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s="2" customFormat="1" x14ac:dyDescent="0.25">
      <c r="A32" s="46"/>
      <c r="B32" s="46"/>
      <c r="C32" s="20" t="s">
        <v>24</v>
      </c>
      <c r="D32" s="26">
        <f>IF(D$19&lt;40,$C13*Parametry!$C10*D$19^(-Parametry!$G10),IF(D$19&lt;120,$C13*Parametry!$D10*D$19^(-Parametry!$H10),$C13*Parametry!$E10*D$19^(-Parametry!$I10)))</f>
        <v>2.0296818195825588</v>
      </c>
      <c r="E32" s="27">
        <f>IF(E$19&lt;40,$C13*Parametry!$C10*E$19^(-Parametry!$G10),IF(E$19&lt;120,$C13*Parametry!$D10*E$19^(-Parametry!$H10),$C13*Parametry!$E10*E$19^(-Parametry!$I10)))</f>
        <v>1.2952706489511581</v>
      </c>
      <c r="F32" s="27">
        <f>IF(F$19&lt;40,$C13*Parametry!$C10*F$19^(-Parametry!$G10),IF(F$19&lt;120,$C13*Parametry!$D10*F$19^(-Parametry!$H10),$C13*Parametry!$E10*F$19^(-Parametry!$I10)))</f>
        <v>0.99598635488106668</v>
      </c>
      <c r="G32" s="27">
        <f>IF(G$19&lt;40,$C13*Parametry!$C10*G$19^(-Parametry!$G10),IF(G$19&lt;120,$C13*Parametry!$D10*G$19^(-Parametry!$H10),$C13*Parametry!$E10*G$19^(-Parametry!$I10)))</f>
        <v>0.5981458001290979</v>
      </c>
      <c r="H32" s="27">
        <f>IF(H$19&lt;40,$C13*Parametry!$C10*H$19^(-Parametry!$G10),IF(H$19&lt;120,$C13*Parametry!$D10*H$19^(-Parametry!$H10),$C13*Parametry!$E10*H$19^(-Parametry!$I10)))</f>
        <v>0.34224271625710939</v>
      </c>
      <c r="I32" s="27">
        <f>IF(I$19&lt;40,$C13*Parametry!$C10*I$19^(-Parametry!$G10),IF(I$19&lt;120,$C13*Parametry!$D10*I$19^(-Parametry!$H10),$C13*Parametry!$E10*I$19^(-Parametry!$I10)))</f>
        <v>0.15086060544527757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194" s="2" customFormat="1" x14ac:dyDescent="0.25">
      <c r="A33" s="46"/>
      <c r="B33" s="46"/>
      <c r="C33" s="20" t="s">
        <v>25</v>
      </c>
      <c r="D33" s="26">
        <f>IF(D$19&lt;40,$C14*Parametry!$C11*D$19^(-Parametry!$G11),IF(D$19&lt;120,$C14*Parametry!$D11*D$19^(-Parametry!$H11),$C14*Parametry!$E11*D$19^(-Parametry!$I11)))</f>
        <v>2.4347413274728082</v>
      </c>
      <c r="E33" s="27">
        <f>IF(E$19&lt;40,$C14*Parametry!$C11*E$19^(-Parametry!$G11),IF(E$19&lt;120,$C14*Parametry!$D11*E$19^(-Parametry!$H11),$C14*Parametry!$E11*E$19^(-Parametry!$I11)))</f>
        <v>1.5645724920833242</v>
      </c>
      <c r="F33" s="27">
        <f>IF(F$19&lt;40,$C14*Parametry!$C11*F$19^(-Parametry!$G11),IF(F$19&lt;120,$C14*Parametry!$D11*F$19^(-Parametry!$H11),$C14*Parametry!$E11*F$19^(-Parametry!$I11)))</f>
        <v>1.2079514154482902</v>
      </c>
      <c r="G33" s="27">
        <f>IF(G$19&lt;40,$C14*Parametry!$C11*G$19^(-Parametry!$G11),IF(G$19&lt;120,$C14*Parametry!$D11*G$19^(-Parametry!$H11),$C14*Parametry!$E11*G$19^(-Parametry!$I11)))</f>
        <v>0.73324759558397479</v>
      </c>
      <c r="H33" s="27">
        <f>IF(H$19&lt;40,$C14*Parametry!$C11*H$19^(-Parametry!$G11),IF(H$19&lt;120,$C14*Parametry!$D11*H$19^(-Parametry!$H11),$C14*Parametry!$E11*H$19^(-Parametry!$I11)))</f>
        <v>0.42081277947585294</v>
      </c>
      <c r="I33" s="27">
        <f>IF(I$19&lt;40,$C14*Parametry!$C11*I$19^(-Parametry!$G11),IF(I$19&lt;120,$C14*Parametry!$D11*I$19^(-Parametry!$H11),$C14*Parametry!$E11*I$19^(-Parametry!$I11)))</f>
        <v>0.18029945427713887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194" s="2" customFormat="1" ht="13.8" thickBot="1" x14ac:dyDescent="0.3">
      <c r="A34" s="46"/>
      <c r="B34" s="46"/>
      <c r="C34" s="21" t="s">
        <v>26</v>
      </c>
      <c r="D34" s="28">
        <f>IF(D$19&lt;40,$C15*Parametry!$C12*D$19^(-Parametry!$G12),IF(D$19&lt;120,$C15*Parametry!$D12*D$19^(-Parametry!$H12),$C15*Parametry!$E12*D$19^(-Parametry!$I12)))</f>
        <v>2.7322493561892451</v>
      </c>
      <c r="E34" s="29">
        <f>IF(E$19&lt;40,$C15*Parametry!$C12*E$19^(-Parametry!$G12),IF(E$19&lt;120,$C15*Parametry!$D12*E$19^(-Parametry!$H12),$C15*Parametry!$E12*E$19^(-Parametry!$I12)))</f>
        <v>1.7716445191379848</v>
      </c>
      <c r="F34" s="29">
        <f>IF(F$19&lt;40,$C15*Parametry!$C12*F$19^(-Parametry!$G12),IF(F$19&lt;120,$C15*Parametry!$D12*F$19^(-Parametry!$H12),$C15*Parametry!$E12*F$19^(-Parametry!$I12)))</f>
        <v>1.3750533488412482</v>
      </c>
      <c r="G34" s="29">
        <f>IF(G$19&lt;40,$C15*Parametry!$C12*G$19^(-Parametry!$G12),IF(G$19&lt;120,$C15*Parametry!$D12*G$19^(-Parametry!$H12),$C15*Parametry!$E12*G$19^(-Parametry!$I12)))</f>
        <v>0.83303563961799643</v>
      </c>
      <c r="H34" s="29">
        <f>IF(H$19&lt;40,$C15*Parametry!$C12*H$19^(-Parametry!$G12),IF(H$19&lt;120,$C15*Parametry!$D12*H$19^(-Parametry!$H12),$C15*Parametry!$E12*H$19^(-Parametry!$I12)))</f>
        <v>0.47715344880528338</v>
      </c>
      <c r="I34" s="29">
        <f>IF(I$19&lt;40,$C15*Parametry!$C12*I$19^(-Parametry!$G12),IF(I$19&lt;120,$C15*Parametry!$D12*I$19^(-Parametry!$H12),$C15*Parametry!$E12*I$19^(-Parametry!$I12)))</f>
        <v>0.2018331038911661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194" s="2" customFormat="1" x14ac:dyDescent="0.25">
      <c r="A35" s="46"/>
      <c r="B35" s="46"/>
      <c r="C35" s="34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194" s="2" customFormat="1" x14ac:dyDescent="0.25">
      <c r="A36" s="46"/>
      <c r="B36" s="46"/>
      <c r="C36" s="34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194" s="2" customFormat="1" x14ac:dyDescent="0.25">
      <c r="A37" s="46"/>
      <c r="B37" s="46"/>
      <c r="C37" s="56"/>
      <c r="D37" s="67"/>
      <c r="E37" s="54"/>
      <c r="F37" s="54"/>
      <c r="G37" s="54"/>
      <c r="H37" s="67"/>
      <c r="I37" s="6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194" s="2" customFormat="1" x14ac:dyDescent="0.25">
      <c r="A38" s="46"/>
      <c r="B38" s="46"/>
      <c r="C38" s="56"/>
      <c r="D38" s="54"/>
      <c r="E38" s="54"/>
      <c r="F38" s="54"/>
      <c r="G38" s="67"/>
      <c r="H38" s="67"/>
      <c r="I38" s="6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194" s="3" customFormat="1" x14ac:dyDescent="0.25">
      <c r="A39" s="34"/>
      <c r="B39" s="34"/>
      <c r="C39" s="56"/>
      <c r="D39" s="56"/>
      <c r="E39" s="56"/>
      <c r="F39" s="56"/>
      <c r="G39" s="56"/>
      <c r="H39" s="56"/>
      <c r="I39" s="5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194" s="2" customFormat="1" x14ac:dyDescent="0.25">
      <c r="A40" s="46"/>
      <c r="B40" s="46"/>
      <c r="C40" s="56"/>
      <c r="D40" s="67"/>
      <c r="E40" s="67"/>
      <c r="F40" s="67"/>
      <c r="G40" s="67"/>
      <c r="H40" s="67"/>
      <c r="I40" s="6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</row>
    <row r="41" spans="1:194" s="2" customFormat="1" x14ac:dyDescent="0.25">
      <c r="A41" s="46"/>
      <c r="B41" s="46"/>
      <c r="C41" s="56"/>
      <c r="D41" s="67"/>
      <c r="E41" s="67"/>
      <c r="F41" s="67"/>
      <c r="G41" s="67"/>
      <c r="H41" s="67"/>
      <c r="I41" s="6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</row>
    <row r="42" spans="1:194" s="2" customFormat="1" x14ac:dyDescent="0.25">
      <c r="A42" s="46"/>
      <c r="B42" s="46"/>
      <c r="C42" s="56"/>
      <c r="D42" s="67"/>
      <c r="E42" s="67"/>
      <c r="F42" s="67"/>
      <c r="G42" s="67"/>
      <c r="H42" s="67"/>
      <c r="I42" s="6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</row>
    <row r="43" spans="1:194" s="2" customFormat="1" x14ac:dyDescent="0.25">
      <c r="A43" s="46"/>
      <c r="B43" s="46"/>
      <c r="C43" s="56"/>
      <c r="D43" s="67"/>
      <c r="E43" s="67"/>
      <c r="F43" s="67"/>
      <c r="G43" s="67"/>
      <c r="H43" s="67"/>
      <c r="I43" s="6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</row>
    <row r="44" spans="1:194" s="2" customFormat="1" x14ac:dyDescent="0.25">
      <c r="A44" s="46"/>
      <c r="B44" s="46"/>
      <c r="C44" s="56"/>
      <c r="D44" s="67"/>
      <c r="E44" s="67"/>
      <c r="F44" s="67"/>
      <c r="G44" s="67"/>
      <c r="H44" s="67"/>
      <c r="I44" s="6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</row>
    <row r="45" spans="1:194" s="2" customFormat="1" x14ac:dyDescent="0.25">
      <c r="A45" s="46"/>
      <c r="B45" s="46"/>
      <c r="C45" s="56"/>
      <c r="D45" s="67"/>
      <c r="E45" s="67"/>
      <c r="F45" s="67"/>
      <c r="G45" s="67"/>
      <c r="H45" s="67"/>
      <c r="I45" s="6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</row>
    <row r="46" spans="1:194" s="2" customFormat="1" x14ac:dyDescent="0.25">
      <c r="C46" s="7"/>
      <c r="D46" s="13"/>
      <c r="E46" s="5"/>
      <c r="F46" s="5"/>
      <c r="G46" s="5"/>
      <c r="H46" s="13"/>
      <c r="I46" s="13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</row>
    <row r="47" spans="1:194" s="2" customFormat="1" x14ac:dyDescent="0.25">
      <c r="C47" s="7"/>
      <c r="D47" s="13"/>
      <c r="E47" s="5"/>
      <c r="F47" s="5"/>
      <c r="G47" s="7"/>
      <c r="H47" s="13"/>
      <c r="I47" s="13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</row>
    <row r="48" spans="1:194" s="3" customFormat="1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</row>
    <row r="49" spans="3:194" s="2" customFormat="1" x14ac:dyDescent="0.25">
      <c r="C49" s="7"/>
      <c r="D49" s="13"/>
      <c r="E49" s="13"/>
      <c r="F49" s="13"/>
      <c r="G49" s="13"/>
      <c r="H49" s="13"/>
      <c r="I49" s="1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</row>
    <row r="50" spans="3:194" s="2" customFormat="1" x14ac:dyDescent="0.25">
      <c r="C50" s="7"/>
      <c r="D50" s="13"/>
      <c r="E50" s="13"/>
      <c r="F50" s="13"/>
      <c r="G50" s="13"/>
      <c r="H50" s="13"/>
      <c r="I50" s="13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</row>
    <row r="51" spans="3:194" s="2" customFormat="1" x14ac:dyDescent="0.25">
      <c r="C51" s="7"/>
      <c r="D51" s="13"/>
      <c r="E51" s="13"/>
      <c r="F51" s="13"/>
      <c r="G51" s="13"/>
      <c r="H51" s="13"/>
      <c r="I51" s="13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</row>
    <row r="52" spans="3:194" s="2" customFormat="1" x14ac:dyDescent="0.25">
      <c r="C52" s="7"/>
      <c r="D52" s="13"/>
      <c r="E52" s="13"/>
      <c r="F52" s="13"/>
      <c r="G52" s="13"/>
      <c r="H52" s="13"/>
      <c r="I52" s="13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</row>
    <row r="53" spans="3:194" s="2" customFormat="1" x14ac:dyDescent="0.25">
      <c r="C53" s="7"/>
      <c r="D53" s="13"/>
      <c r="E53" s="13"/>
      <c r="F53" s="13"/>
      <c r="G53" s="13"/>
      <c r="H53" s="13"/>
      <c r="I53" s="13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</row>
    <row r="54" spans="3:194" s="2" customFormat="1" x14ac:dyDescent="0.25">
      <c r="C54" s="7"/>
      <c r="D54" s="13"/>
      <c r="E54" s="13"/>
      <c r="F54" s="13"/>
      <c r="G54" s="13"/>
      <c r="H54" s="13"/>
      <c r="I54" s="13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</row>
    <row r="55" spans="3:194" s="2" customFormat="1" x14ac:dyDescent="0.25">
      <c r="C55" s="3"/>
    </row>
    <row r="56" spans="3:194" s="2" customFormat="1" x14ac:dyDescent="0.25">
      <c r="C56" s="3"/>
      <c r="D56" s="9"/>
      <c r="E56" s="9"/>
      <c r="F56" s="9"/>
      <c r="G56" s="9"/>
      <c r="H56" s="9"/>
      <c r="I56" s="9"/>
    </row>
    <row r="57" spans="3:194" s="2" customFormat="1" x14ac:dyDescent="0.25">
      <c r="C57" s="3"/>
      <c r="D57" s="9"/>
      <c r="E57" s="9"/>
      <c r="F57" s="9"/>
      <c r="G57" s="9"/>
      <c r="H57" s="9"/>
      <c r="I57" s="9"/>
    </row>
    <row r="58" spans="3:194" s="2" customFormat="1" x14ac:dyDescent="0.25">
      <c r="C58" s="3"/>
      <c r="D58" s="9"/>
      <c r="E58" s="9"/>
      <c r="F58" s="9"/>
      <c r="G58" s="9"/>
      <c r="H58" s="9"/>
      <c r="I58" s="9"/>
    </row>
    <row r="59" spans="3:194" s="2" customFormat="1" x14ac:dyDescent="0.25">
      <c r="C59" s="3"/>
      <c r="D59" s="9"/>
      <c r="E59" s="9"/>
      <c r="F59" s="9"/>
      <c r="G59" s="9"/>
      <c r="H59" s="9"/>
      <c r="I59" s="9"/>
    </row>
    <row r="60" spans="3:194" s="2" customFormat="1" x14ac:dyDescent="0.25">
      <c r="C60" s="3"/>
      <c r="D60" s="9"/>
      <c r="E60" s="9"/>
      <c r="F60" s="9"/>
      <c r="G60" s="9"/>
      <c r="H60" s="9"/>
      <c r="I60" s="9"/>
    </row>
    <row r="61" spans="3:194" s="2" customFormat="1" x14ac:dyDescent="0.25">
      <c r="C61" s="3"/>
      <c r="D61" s="9"/>
      <c r="E61" s="9"/>
      <c r="F61" s="9"/>
      <c r="G61" s="9"/>
      <c r="H61" s="9"/>
      <c r="I61" s="9"/>
    </row>
    <row r="62" spans="3:194" s="2" customFormat="1" x14ac:dyDescent="0.25">
      <c r="C62" s="3"/>
    </row>
    <row r="63" spans="3:194" s="2" customFormat="1" x14ac:dyDescent="0.25">
      <c r="C63" s="3"/>
    </row>
    <row r="64" spans="3:194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>
      <c r="C159" s="3"/>
    </row>
    <row r="160" spans="3:3" s="2" customFormat="1" x14ac:dyDescent="0.25">
      <c r="C160" s="3"/>
    </row>
    <row r="161" spans="3:3" s="2" customFormat="1" x14ac:dyDescent="0.25">
      <c r="C161" s="3"/>
    </row>
    <row r="162" spans="3:3" s="2" customFormat="1" x14ac:dyDescent="0.25">
      <c r="C162" s="3"/>
    </row>
    <row r="163" spans="3:3" s="2" customFormat="1" x14ac:dyDescent="0.25">
      <c r="C163" s="3"/>
    </row>
    <row r="164" spans="3:3" s="2" customFormat="1" x14ac:dyDescent="0.25">
      <c r="C164" s="3"/>
    </row>
    <row r="165" spans="3:3" s="2" customFormat="1" x14ac:dyDescent="0.25">
      <c r="C165" s="3"/>
    </row>
    <row r="166" spans="3:3" s="2" customFormat="1" x14ac:dyDescent="0.25">
      <c r="C166" s="3"/>
    </row>
    <row r="167" spans="3:3" s="2" customFormat="1" x14ac:dyDescent="0.25">
      <c r="C167" s="3"/>
    </row>
    <row r="168" spans="3:3" s="2" customFormat="1" x14ac:dyDescent="0.25">
      <c r="C168" s="3"/>
    </row>
    <row r="169" spans="3:3" s="2" customFormat="1" x14ac:dyDescent="0.25">
      <c r="C169" s="3"/>
    </row>
    <row r="170" spans="3:3" s="2" customFormat="1" x14ac:dyDescent="0.25">
      <c r="C170" s="3"/>
    </row>
    <row r="171" spans="3:3" s="2" customFormat="1" x14ac:dyDescent="0.25">
      <c r="C171" s="3"/>
    </row>
    <row r="172" spans="3:3" s="2" customFormat="1" x14ac:dyDescent="0.25">
      <c r="C172" s="3"/>
    </row>
    <row r="173" spans="3:3" s="2" customFormat="1" x14ac:dyDescent="0.25">
      <c r="C173" s="3"/>
    </row>
    <row r="174" spans="3:3" s="2" customFormat="1" x14ac:dyDescent="0.25">
      <c r="C174" s="3"/>
    </row>
    <row r="175" spans="3:3" s="2" customFormat="1" x14ac:dyDescent="0.25">
      <c r="C175" s="3"/>
    </row>
    <row r="176" spans="3:3" s="2" customFormat="1" x14ac:dyDescent="0.25">
      <c r="C176" s="3"/>
    </row>
    <row r="177" spans="3:3" s="2" customFormat="1" x14ac:dyDescent="0.25">
      <c r="C177" s="3"/>
    </row>
    <row r="178" spans="3:3" s="2" customFormat="1" x14ac:dyDescent="0.25">
      <c r="C178" s="3"/>
    </row>
    <row r="179" spans="3:3" s="2" customFormat="1" x14ac:dyDescent="0.25">
      <c r="C179" s="3"/>
    </row>
    <row r="180" spans="3:3" s="2" customFormat="1" x14ac:dyDescent="0.25">
      <c r="C180" s="3"/>
    </row>
    <row r="181" spans="3:3" s="2" customFormat="1" x14ac:dyDescent="0.25">
      <c r="C181" s="3"/>
    </row>
    <row r="182" spans="3:3" s="2" customFormat="1" x14ac:dyDescent="0.25">
      <c r="C182" s="3"/>
    </row>
    <row r="183" spans="3:3" s="2" customFormat="1" x14ac:dyDescent="0.25">
      <c r="C183" s="3"/>
    </row>
    <row r="184" spans="3:3" s="2" customFormat="1" x14ac:dyDescent="0.25">
      <c r="C184" s="3"/>
    </row>
    <row r="185" spans="3:3" s="2" customFormat="1" x14ac:dyDescent="0.25">
      <c r="C185" s="3"/>
    </row>
    <row r="186" spans="3:3" s="2" customFormat="1" x14ac:dyDescent="0.25">
      <c r="C186" s="3"/>
    </row>
    <row r="187" spans="3:3" s="2" customFormat="1" x14ac:dyDescent="0.25">
      <c r="C187" s="3"/>
    </row>
    <row r="188" spans="3:3" s="2" customFormat="1" x14ac:dyDescent="0.25">
      <c r="C188" s="3"/>
    </row>
    <row r="189" spans="3:3" s="2" customFormat="1" x14ac:dyDescent="0.25">
      <c r="C189" s="3"/>
    </row>
    <row r="190" spans="3:3" s="2" customFormat="1" x14ac:dyDescent="0.25">
      <c r="C190" s="3"/>
    </row>
    <row r="191" spans="3:3" s="2" customFormat="1" x14ac:dyDescent="0.25">
      <c r="C191" s="3"/>
    </row>
    <row r="192" spans="3:3" s="2" customFormat="1" x14ac:dyDescent="0.25">
      <c r="C192" s="3"/>
    </row>
    <row r="193" spans="3:3" s="2" customFormat="1" x14ac:dyDescent="0.25">
      <c r="C193" s="3"/>
    </row>
    <row r="194" spans="3:3" s="2" customFormat="1" x14ac:dyDescent="0.25">
      <c r="C194" s="3"/>
    </row>
    <row r="195" spans="3:3" s="2" customFormat="1" x14ac:dyDescent="0.25">
      <c r="C195" s="3"/>
    </row>
    <row r="196" spans="3:3" s="2" customFormat="1" x14ac:dyDescent="0.25">
      <c r="C196" s="3"/>
    </row>
    <row r="197" spans="3:3" s="2" customFormat="1" x14ac:dyDescent="0.25">
      <c r="C197" s="3"/>
    </row>
    <row r="198" spans="3:3" s="2" customFormat="1" x14ac:dyDescent="0.25">
      <c r="C198" s="3"/>
    </row>
    <row r="199" spans="3:3" s="2" customFormat="1" x14ac:dyDescent="0.25">
      <c r="C199" s="3"/>
    </row>
    <row r="200" spans="3:3" s="2" customFormat="1" x14ac:dyDescent="0.25">
      <c r="C200" s="3"/>
    </row>
    <row r="201" spans="3:3" s="2" customFormat="1" x14ac:dyDescent="0.25">
      <c r="C201" s="3"/>
    </row>
    <row r="202" spans="3:3" s="2" customFormat="1" x14ac:dyDescent="0.25">
      <c r="C202" s="3"/>
    </row>
    <row r="203" spans="3:3" s="2" customFormat="1" x14ac:dyDescent="0.25">
      <c r="C203" s="3"/>
    </row>
    <row r="204" spans="3:3" s="2" customFormat="1" x14ac:dyDescent="0.25">
      <c r="C204" s="3"/>
    </row>
    <row r="205" spans="3:3" s="2" customFormat="1" x14ac:dyDescent="0.25">
      <c r="C205" s="3"/>
    </row>
    <row r="206" spans="3:3" s="2" customFormat="1" x14ac:dyDescent="0.25">
      <c r="C206" s="3"/>
    </row>
    <row r="207" spans="3:3" s="2" customFormat="1" x14ac:dyDescent="0.25">
      <c r="C207" s="3"/>
    </row>
    <row r="208" spans="3:3" s="2" customFormat="1" x14ac:dyDescent="0.25">
      <c r="C208" s="3"/>
    </row>
    <row r="209" spans="3:3" s="2" customFormat="1" x14ac:dyDescent="0.25">
      <c r="C209" s="3"/>
    </row>
    <row r="210" spans="3:3" s="2" customFormat="1" x14ac:dyDescent="0.25">
      <c r="C210" s="3"/>
    </row>
    <row r="211" spans="3:3" s="2" customFormat="1" x14ac:dyDescent="0.25">
      <c r="C211" s="3"/>
    </row>
    <row r="212" spans="3:3" s="2" customFormat="1" x14ac:dyDescent="0.25">
      <c r="C212" s="3"/>
    </row>
    <row r="213" spans="3:3" s="2" customFormat="1" x14ac:dyDescent="0.25">
      <c r="C213" s="3"/>
    </row>
    <row r="214" spans="3:3" s="2" customFormat="1" x14ac:dyDescent="0.25">
      <c r="C214" s="3"/>
    </row>
    <row r="215" spans="3:3" s="2" customFormat="1" x14ac:dyDescent="0.25">
      <c r="C215" s="3"/>
    </row>
    <row r="216" spans="3:3" s="2" customFormat="1" x14ac:dyDescent="0.25">
      <c r="C216" s="3"/>
    </row>
    <row r="217" spans="3:3" s="2" customFormat="1" x14ac:dyDescent="0.25">
      <c r="C217" s="3"/>
    </row>
    <row r="218" spans="3:3" s="2" customFormat="1" x14ac:dyDescent="0.25">
      <c r="C218" s="3"/>
    </row>
    <row r="219" spans="3:3" s="2" customFormat="1" x14ac:dyDescent="0.25">
      <c r="C219" s="3"/>
    </row>
    <row r="220" spans="3:3" s="2" customFormat="1" x14ac:dyDescent="0.25">
      <c r="C220" s="3"/>
    </row>
    <row r="221" spans="3:3" s="2" customFormat="1" x14ac:dyDescent="0.25">
      <c r="C221" s="3"/>
    </row>
    <row r="222" spans="3:3" s="2" customFormat="1" x14ac:dyDescent="0.25">
      <c r="C222" s="3"/>
    </row>
    <row r="223" spans="3:3" s="2" customFormat="1" x14ac:dyDescent="0.25">
      <c r="C223" s="3"/>
    </row>
    <row r="224" spans="3:3" s="2" customFormat="1" x14ac:dyDescent="0.25">
      <c r="C224" s="3"/>
    </row>
    <row r="225" spans="3:3" s="2" customFormat="1" x14ac:dyDescent="0.25">
      <c r="C225" s="3"/>
    </row>
    <row r="226" spans="3:3" s="2" customFormat="1" x14ac:dyDescent="0.25">
      <c r="C226" s="3"/>
    </row>
    <row r="227" spans="3:3" s="2" customFormat="1" x14ac:dyDescent="0.25">
      <c r="C227" s="3"/>
    </row>
    <row r="228" spans="3:3" s="2" customFormat="1" x14ac:dyDescent="0.25">
      <c r="C228" s="3"/>
    </row>
    <row r="229" spans="3:3" s="2" customFormat="1" x14ac:dyDescent="0.25">
      <c r="C229" s="3"/>
    </row>
    <row r="230" spans="3:3" s="2" customFormat="1" x14ac:dyDescent="0.25">
      <c r="C230" s="3"/>
    </row>
    <row r="231" spans="3:3" s="2" customFormat="1" x14ac:dyDescent="0.25">
      <c r="C231" s="3"/>
    </row>
    <row r="232" spans="3:3" s="2" customFormat="1" x14ac:dyDescent="0.25">
      <c r="C232" s="3"/>
    </row>
    <row r="233" spans="3:3" s="2" customFormat="1" x14ac:dyDescent="0.25">
      <c r="C233" s="3"/>
    </row>
    <row r="234" spans="3:3" s="2" customFormat="1" x14ac:dyDescent="0.25">
      <c r="C234" s="3"/>
    </row>
    <row r="235" spans="3:3" s="2" customFormat="1" x14ac:dyDescent="0.25">
      <c r="C235" s="3"/>
    </row>
    <row r="236" spans="3:3" s="2" customFormat="1" x14ac:dyDescent="0.25">
      <c r="C236" s="3"/>
    </row>
    <row r="237" spans="3:3" s="2" customFormat="1" x14ac:dyDescent="0.25">
      <c r="C237" s="3"/>
    </row>
    <row r="238" spans="3:3" s="2" customFormat="1" x14ac:dyDescent="0.25">
      <c r="C238" s="3"/>
    </row>
    <row r="239" spans="3:3" s="2" customFormat="1" x14ac:dyDescent="0.25">
      <c r="C239" s="3"/>
    </row>
    <row r="240" spans="3:3" s="2" customFormat="1" x14ac:dyDescent="0.25">
      <c r="C240" s="3"/>
    </row>
    <row r="241" spans="3:3" s="2" customFormat="1" x14ac:dyDescent="0.25">
      <c r="C241" s="3"/>
    </row>
    <row r="242" spans="3:3" s="2" customFormat="1" x14ac:dyDescent="0.25">
      <c r="C242" s="3"/>
    </row>
    <row r="243" spans="3:3" s="2" customFormat="1" x14ac:dyDescent="0.25">
      <c r="C243" s="3"/>
    </row>
    <row r="244" spans="3:3" s="2" customFormat="1" x14ac:dyDescent="0.25">
      <c r="C244" s="3"/>
    </row>
    <row r="245" spans="3:3" s="2" customFormat="1" x14ac:dyDescent="0.25">
      <c r="C245" s="3"/>
    </row>
    <row r="246" spans="3:3" s="2" customFormat="1" x14ac:dyDescent="0.25">
      <c r="C246" s="3"/>
    </row>
    <row r="247" spans="3:3" s="2" customFormat="1" x14ac:dyDescent="0.25">
      <c r="C247" s="3"/>
    </row>
    <row r="248" spans="3:3" s="2" customFormat="1" x14ac:dyDescent="0.25">
      <c r="C248" s="3"/>
    </row>
    <row r="249" spans="3:3" s="2" customFormat="1" x14ac:dyDescent="0.25">
      <c r="C249" s="3"/>
    </row>
    <row r="250" spans="3:3" s="2" customFormat="1" x14ac:dyDescent="0.25">
      <c r="C250" s="3"/>
    </row>
    <row r="251" spans="3:3" s="2" customFormat="1" x14ac:dyDescent="0.25">
      <c r="C251" s="3"/>
    </row>
    <row r="252" spans="3:3" s="2" customFormat="1" x14ac:dyDescent="0.25">
      <c r="C252" s="3"/>
    </row>
    <row r="253" spans="3:3" s="2" customFormat="1" x14ac:dyDescent="0.25">
      <c r="C253" s="3"/>
    </row>
    <row r="254" spans="3:3" s="2" customFormat="1" x14ac:dyDescent="0.25">
      <c r="C254" s="3"/>
    </row>
    <row r="255" spans="3:3" s="2" customFormat="1" x14ac:dyDescent="0.25">
      <c r="C255" s="3"/>
    </row>
    <row r="256" spans="3:3" s="2" customFormat="1" x14ac:dyDescent="0.25">
      <c r="C256" s="3"/>
    </row>
    <row r="257" spans="3:3" s="2" customFormat="1" x14ac:dyDescent="0.25">
      <c r="C257" s="3"/>
    </row>
    <row r="258" spans="3:3" s="2" customFormat="1" x14ac:dyDescent="0.25">
      <c r="C258" s="3"/>
    </row>
    <row r="259" spans="3:3" s="2" customFormat="1" x14ac:dyDescent="0.25">
      <c r="C259" s="3"/>
    </row>
    <row r="260" spans="3:3" s="2" customFormat="1" x14ac:dyDescent="0.25">
      <c r="C260" s="3"/>
    </row>
    <row r="261" spans="3:3" s="2" customFormat="1" x14ac:dyDescent="0.25">
      <c r="C261" s="3"/>
    </row>
    <row r="262" spans="3:3" s="2" customFormat="1" x14ac:dyDescent="0.25">
      <c r="C262" s="3"/>
    </row>
    <row r="263" spans="3:3" s="2" customFormat="1" x14ac:dyDescent="0.25">
      <c r="C263" s="3"/>
    </row>
    <row r="264" spans="3:3" s="2" customFormat="1" x14ac:dyDescent="0.25">
      <c r="C264" s="3"/>
    </row>
    <row r="265" spans="3:3" s="2" customFormat="1" x14ac:dyDescent="0.25">
      <c r="C265" s="3"/>
    </row>
    <row r="266" spans="3:3" s="2" customFormat="1" x14ac:dyDescent="0.25">
      <c r="C266" s="3"/>
    </row>
    <row r="267" spans="3:3" s="2" customFormat="1" x14ac:dyDescent="0.25">
      <c r="C267" s="3"/>
    </row>
    <row r="268" spans="3:3" s="2" customFormat="1" x14ac:dyDescent="0.25">
      <c r="C268" s="3"/>
    </row>
    <row r="269" spans="3:3" s="2" customFormat="1" x14ac:dyDescent="0.25">
      <c r="C269" s="3"/>
    </row>
    <row r="270" spans="3:3" s="2" customFormat="1" x14ac:dyDescent="0.25">
      <c r="C270" s="3"/>
    </row>
    <row r="271" spans="3:3" s="2" customFormat="1" x14ac:dyDescent="0.25">
      <c r="C271" s="3"/>
    </row>
    <row r="272" spans="3:3" s="2" customFormat="1" x14ac:dyDescent="0.25">
      <c r="C272" s="3"/>
    </row>
    <row r="273" spans="3:3" s="2" customFormat="1" x14ac:dyDescent="0.25">
      <c r="C273" s="3"/>
    </row>
    <row r="274" spans="3:3" s="2" customFormat="1" x14ac:dyDescent="0.25">
      <c r="C274" s="3"/>
    </row>
    <row r="275" spans="3:3" s="2" customFormat="1" x14ac:dyDescent="0.25">
      <c r="C275" s="3"/>
    </row>
    <row r="276" spans="3:3" s="2" customFormat="1" x14ac:dyDescent="0.25">
      <c r="C276" s="3"/>
    </row>
    <row r="277" spans="3:3" s="2" customFormat="1" x14ac:dyDescent="0.25">
      <c r="C277" s="3"/>
    </row>
    <row r="278" spans="3:3" s="2" customFormat="1" x14ac:dyDescent="0.25">
      <c r="C278" s="3"/>
    </row>
    <row r="279" spans="3:3" s="2" customFormat="1" x14ac:dyDescent="0.25">
      <c r="C279" s="3"/>
    </row>
    <row r="280" spans="3:3" s="2" customFormat="1" x14ac:dyDescent="0.25">
      <c r="C280" s="3"/>
    </row>
    <row r="281" spans="3:3" s="2" customFormat="1" x14ac:dyDescent="0.25">
      <c r="C281" s="3"/>
    </row>
    <row r="282" spans="3:3" s="2" customFormat="1" x14ac:dyDescent="0.25">
      <c r="C282" s="3"/>
    </row>
    <row r="283" spans="3:3" s="2" customFormat="1" x14ac:dyDescent="0.25">
      <c r="C283" s="3"/>
    </row>
    <row r="284" spans="3:3" s="2" customFormat="1" x14ac:dyDescent="0.25">
      <c r="C284" s="3"/>
    </row>
    <row r="285" spans="3:3" s="2" customFormat="1" x14ac:dyDescent="0.25">
      <c r="C285" s="3"/>
    </row>
    <row r="286" spans="3:3" s="2" customFormat="1" x14ac:dyDescent="0.25">
      <c r="C286" s="3"/>
    </row>
    <row r="287" spans="3:3" s="2" customFormat="1" x14ac:dyDescent="0.25">
      <c r="C287" s="3"/>
    </row>
    <row r="288" spans="3:3" s="2" customFormat="1" x14ac:dyDescent="0.25">
      <c r="C288" s="3"/>
    </row>
    <row r="289" spans="3:3" s="2" customFormat="1" x14ac:dyDescent="0.25">
      <c r="C289" s="3"/>
    </row>
    <row r="290" spans="3:3" s="2" customFormat="1" x14ac:dyDescent="0.25">
      <c r="C290" s="3"/>
    </row>
    <row r="291" spans="3:3" s="2" customFormat="1" x14ac:dyDescent="0.25">
      <c r="C291" s="3"/>
    </row>
    <row r="292" spans="3:3" s="2" customFormat="1" x14ac:dyDescent="0.25">
      <c r="C292" s="3"/>
    </row>
    <row r="293" spans="3:3" s="2" customFormat="1" x14ac:dyDescent="0.25">
      <c r="C293" s="3"/>
    </row>
    <row r="294" spans="3:3" s="2" customFormat="1" x14ac:dyDescent="0.25">
      <c r="C294" s="3"/>
    </row>
    <row r="295" spans="3:3" s="2" customFormat="1" x14ac:dyDescent="0.25">
      <c r="C295" s="3"/>
    </row>
    <row r="296" spans="3:3" s="2" customFormat="1" x14ac:dyDescent="0.25">
      <c r="C296" s="3"/>
    </row>
    <row r="297" spans="3:3" s="2" customFormat="1" x14ac:dyDescent="0.25">
      <c r="C297" s="3"/>
    </row>
    <row r="298" spans="3:3" s="2" customFormat="1" x14ac:dyDescent="0.25">
      <c r="C298" s="3"/>
    </row>
    <row r="299" spans="3:3" s="2" customFormat="1" x14ac:dyDescent="0.25">
      <c r="C299" s="3"/>
    </row>
    <row r="300" spans="3:3" s="2" customFormat="1" x14ac:dyDescent="0.25">
      <c r="C300" s="3"/>
    </row>
    <row r="301" spans="3:3" s="2" customFormat="1" x14ac:dyDescent="0.25">
      <c r="C301" s="3"/>
    </row>
    <row r="302" spans="3:3" s="2" customFormat="1" x14ac:dyDescent="0.25">
      <c r="C302" s="3"/>
    </row>
    <row r="303" spans="3:3" s="2" customFormat="1" x14ac:dyDescent="0.25">
      <c r="C303" s="3"/>
    </row>
    <row r="304" spans="3:3" s="2" customFormat="1" x14ac:dyDescent="0.25">
      <c r="C304" s="3"/>
    </row>
    <row r="305" spans="3:3" s="2" customFormat="1" x14ac:dyDescent="0.25">
      <c r="C305" s="3"/>
    </row>
    <row r="306" spans="3:3" s="2" customFormat="1" x14ac:dyDescent="0.25">
      <c r="C306" s="3"/>
    </row>
    <row r="307" spans="3:3" s="2" customFormat="1" x14ac:dyDescent="0.25">
      <c r="C307" s="3"/>
    </row>
    <row r="308" spans="3:3" s="2" customFormat="1" x14ac:dyDescent="0.25">
      <c r="C308" s="3"/>
    </row>
    <row r="309" spans="3:3" s="2" customFormat="1" x14ac:dyDescent="0.25">
      <c r="C309" s="3"/>
    </row>
    <row r="310" spans="3:3" s="2" customFormat="1" x14ac:dyDescent="0.25">
      <c r="C310" s="3"/>
    </row>
    <row r="311" spans="3:3" s="2" customFormat="1" x14ac:dyDescent="0.25">
      <c r="C311" s="3"/>
    </row>
    <row r="312" spans="3:3" s="2" customFormat="1" x14ac:dyDescent="0.25">
      <c r="C312" s="3"/>
    </row>
    <row r="313" spans="3:3" s="2" customFormat="1" x14ac:dyDescent="0.25">
      <c r="C313" s="3"/>
    </row>
    <row r="314" spans="3:3" s="2" customFormat="1" x14ac:dyDescent="0.25">
      <c r="C314" s="3"/>
    </row>
    <row r="315" spans="3:3" s="2" customFormat="1" x14ac:dyDescent="0.25">
      <c r="C315" s="3"/>
    </row>
    <row r="316" spans="3:3" s="2" customFormat="1" x14ac:dyDescent="0.25">
      <c r="C316" s="3"/>
    </row>
    <row r="317" spans="3:3" s="2" customFormat="1" x14ac:dyDescent="0.25">
      <c r="C317" s="3"/>
    </row>
    <row r="318" spans="3:3" s="2" customFormat="1" x14ac:dyDescent="0.25">
      <c r="C318" s="3"/>
    </row>
    <row r="319" spans="3:3" s="2" customFormat="1" x14ac:dyDescent="0.25">
      <c r="C319" s="3"/>
    </row>
    <row r="320" spans="3:3" s="2" customFormat="1" x14ac:dyDescent="0.25">
      <c r="C320" s="3"/>
    </row>
    <row r="321" spans="3:3" s="2" customFormat="1" x14ac:dyDescent="0.25">
      <c r="C321" s="3"/>
    </row>
    <row r="322" spans="3:3" s="2" customFormat="1" x14ac:dyDescent="0.25">
      <c r="C322" s="3"/>
    </row>
    <row r="323" spans="3:3" s="2" customFormat="1" x14ac:dyDescent="0.25">
      <c r="C323" s="3"/>
    </row>
    <row r="324" spans="3:3" s="2" customFormat="1" x14ac:dyDescent="0.25">
      <c r="C324" s="3"/>
    </row>
    <row r="325" spans="3:3" s="2" customFormat="1" x14ac:dyDescent="0.25">
      <c r="C325" s="3"/>
    </row>
    <row r="326" spans="3:3" s="2" customFormat="1" x14ac:dyDescent="0.25">
      <c r="C326" s="3"/>
    </row>
    <row r="327" spans="3:3" s="2" customFormat="1" x14ac:dyDescent="0.25">
      <c r="C327" s="3"/>
    </row>
    <row r="328" spans="3:3" s="2" customFormat="1" x14ac:dyDescent="0.25">
      <c r="C328" s="3"/>
    </row>
    <row r="329" spans="3:3" s="2" customFormat="1" x14ac:dyDescent="0.25">
      <c r="C329" s="3"/>
    </row>
    <row r="330" spans="3:3" s="2" customFormat="1" x14ac:dyDescent="0.25">
      <c r="C330" s="3"/>
    </row>
    <row r="331" spans="3:3" s="2" customFormat="1" x14ac:dyDescent="0.25">
      <c r="C331" s="3"/>
    </row>
    <row r="332" spans="3:3" s="2" customFormat="1" x14ac:dyDescent="0.25">
      <c r="C332" s="3"/>
    </row>
    <row r="333" spans="3:3" s="2" customFormat="1" x14ac:dyDescent="0.25">
      <c r="C333" s="3"/>
    </row>
    <row r="334" spans="3:3" s="2" customFormat="1" x14ac:dyDescent="0.25">
      <c r="C334" s="3"/>
    </row>
    <row r="335" spans="3:3" s="2" customFormat="1" x14ac:dyDescent="0.25">
      <c r="C335" s="3"/>
    </row>
    <row r="336" spans="3:3" s="2" customFormat="1" x14ac:dyDescent="0.25">
      <c r="C336" s="3"/>
    </row>
    <row r="337" spans="3:3" s="2" customFormat="1" x14ac:dyDescent="0.25">
      <c r="C337" s="3"/>
    </row>
    <row r="338" spans="3:3" s="2" customFormat="1" x14ac:dyDescent="0.25">
      <c r="C338" s="3"/>
    </row>
    <row r="339" spans="3:3" s="2" customFormat="1" x14ac:dyDescent="0.25">
      <c r="C339" s="3"/>
    </row>
    <row r="340" spans="3:3" s="2" customFormat="1" x14ac:dyDescent="0.25">
      <c r="C340" s="3"/>
    </row>
    <row r="341" spans="3:3" s="2" customFormat="1" x14ac:dyDescent="0.25">
      <c r="C341" s="3"/>
    </row>
    <row r="342" spans="3:3" s="2" customFormat="1" x14ac:dyDescent="0.25">
      <c r="C342" s="3"/>
    </row>
    <row r="343" spans="3:3" s="2" customFormat="1" x14ac:dyDescent="0.25">
      <c r="C343" s="3"/>
    </row>
    <row r="344" spans="3:3" s="2" customFormat="1" x14ac:dyDescent="0.25">
      <c r="C344" s="3"/>
    </row>
    <row r="345" spans="3:3" s="2" customFormat="1" x14ac:dyDescent="0.25">
      <c r="C345" s="3"/>
    </row>
    <row r="346" spans="3:3" s="2" customFormat="1" x14ac:dyDescent="0.25">
      <c r="C346" s="3"/>
    </row>
    <row r="347" spans="3:3" s="2" customFormat="1" x14ac:dyDescent="0.25">
      <c r="C347" s="3"/>
    </row>
    <row r="348" spans="3:3" s="2" customFormat="1" x14ac:dyDescent="0.25">
      <c r="C348" s="3"/>
    </row>
    <row r="349" spans="3:3" s="2" customFormat="1" x14ac:dyDescent="0.25">
      <c r="C349" s="3"/>
    </row>
    <row r="350" spans="3:3" s="2" customFormat="1" x14ac:dyDescent="0.25">
      <c r="C350" s="3"/>
    </row>
    <row r="351" spans="3:3" s="2" customFormat="1" x14ac:dyDescent="0.25">
      <c r="C351" s="3"/>
    </row>
    <row r="352" spans="3:3" s="2" customFormat="1" x14ac:dyDescent="0.25">
      <c r="C352" s="3"/>
    </row>
    <row r="353" spans="3:3" s="2" customFormat="1" x14ac:dyDescent="0.25">
      <c r="C353" s="3"/>
    </row>
    <row r="354" spans="3:3" s="2" customFormat="1" x14ac:dyDescent="0.25">
      <c r="C354" s="3"/>
    </row>
    <row r="355" spans="3:3" s="2" customFormat="1" x14ac:dyDescent="0.25">
      <c r="C355" s="3"/>
    </row>
    <row r="356" spans="3:3" s="2" customFormat="1" x14ac:dyDescent="0.25">
      <c r="C356" s="3"/>
    </row>
    <row r="357" spans="3:3" s="2" customFormat="1" x14ac:dyDescent="0.25">
      <c r="C357" s="3"/>
    </row>
    <row r="358" spans="3:3" s="2" customFormat="1" x14ac:dyDescent="0.25">
      <c r="C358" s="3"/>
    </row>
    <row r="359" spans="3:3" s="2" customFormat="1" x14ac:dyDescent="0.25">
      <c r="C359" s="3"/>
    </row>
    <row r="360" spans="3:3" s="2" customFormat="1" x14ac:dyDescent="0.25">
      <c r="C360" s="3"/>
    </row>
    <row r="361" spans="3:3" s="2" customFormat="1" x14ac:dyDescent="0.25">
      <c r="C361" s="3"/>
    </row>
    <row r="362" spans="3:3" s="2" customFormat="1" x14ac:dyDescent="0.25">
      <c r="C362" s="3"/>
    </row>
    <row r="363" spans="3:3" s="2" customFormat="1" x14ac:dyDescent="0.25">
      <c r="C363" s="3"/>
    </row>
    <row r="364" spans="3:3" s="2" customFormat="1" x14ac:dyDescent="0.25">
      <c r="C364" s="3"/>
    </row>
    <row r="365" spans="3:3" s="2" customFormat="1" x14ac:dyDescent="0.25">
      <c r="C365" s="3"/>
    </row>
    <row r="366" spans="3:3" s="2" customFormat="1" x14ac:dyDescent="0.25">
      <c r="C366" s="3"/>
    </row>
    <row r="367" spans="3:3" s="2" customFormat="1" x14ac:dyDescent="0.25">
      <c r="C367" s="3"/>
    </row>
    <row r="368" spans="3:3" s="2" customFormat="1" x14ac:dyDescent="0.25">
      <c r="C368" s="3"/>
    </row>
    <row r="369" spans="3:3" s="2" customFormat="1" x14ac:dyDescent="0.25">
      <c r="C369" s="3"/>
    </row>
    <row r="370" spans="3:3" s="2" customFormat="1" x14ac:dyDescent="0.25">
      <c r="C370" s="3"/>
    </row>
    <row r="371" spans="3:3" s="2" customFormat="1" x14ac:dyDescent="0.25">
      <c r="C371" s="3"/>
    </row>
    <row r="372" spans="3:3" s="2" customFormat="1" x14ac:dyDescent="0.25">
      <c r="C372" s="3"/>
    </row>
    <row r="373" spans="3:3" s="2" customFormat="1" x14ac:dyDescent="0.25">
      <c r="C373" s="3"/>
    </row>
    <row r="374" spans="3:3" s="2" customFormat="1" x14ac:dyDescent="0.25">
      <c r="C374" s="3"/>
    </row>
    <row r="375" spans="3:3" s="2" customFormat="1" x14ac:dyDescent="0.25">
      <c r="C375" s="3"/>
    </row>
    <row r="376" spans="3:3" s="2" customFormat="1" x14ac:dyDescent="0.25">
      <c r="C376" s="3"/>
    </row>
    <row r="377" spans="3:3" s="2" customFormat="1" x14ac:dyDescent="0.25">
      <c r="C377" s="3"/>
    </row>
    <row r="378" spans="3:3" s="2" customFormat="1" x14ac:dyDescent="0.25">
      <c r="C378" s="3"/>
    </row>
    <row r="379" spans="3:3" s="2" customFormat="1" x14ac:dyDescent="0.25">
      <c r="C379" s="3"/>
    </row>
    <row r="380" spans="3:3" s="2" customFormat="1" x14ac:dyDescent="0.25">
      <c r="C380" s="3"/>
    </row>
    <row r="381" spans="3:3" s="2" customFormat="1" x14ac:dyDescent="0.25">
      <c r="C381" s="3"/>
    </row>
    <row r="382" spans="3:3" s="2" customFormat="1" x14ac:dyDescent="0.25">
      <c r="C382" s="3"/>
    </row>
    <row r="383" spans="3:3" s="2" customFormat="1" x14ac:dyDescent="0.25">
      <c r="C383" s="3"/>
    </row>
    <row r="384" spans="3:3" s="2" customFormat="1" x14ac:dyDescent="0.25">
      <c r="C384" s="3"/>
    </row>
    <row r="385" spans="3:3" s="2" customFormat="1" x14ac:dyDescent="0.25">
      <c r="C385" s="3"/>
    </row>
    <row r="386" spans="3:3" s="2" customFormat="1" x14ac:dyDescent="0.25">
      <c r="C386" s="3"/>
    </row>
    <row r="387" spans="3:3" s="2" customFormat="1" x14ac:dyDescent="0.25">
      <c r="C387" s="3"/>
    </row>
    <row r="388" spans="3:3" s="2" customFormat="1" x14ac:dyDescent="0.25">
      <c r="C388" s="3"/>
    </row>
    <row r="389" spans="3:3" s="2" customFormat="1" x14ac:dyDescent="0.25">
      <c r="C389" s="3"/>
    </row>
    <row r="390" spans="3:3" s="2" customFormat="1" x14ac:dyDescent="0.25">
      <c r="C390" s="3"/>
    </row>
    <row r="391" spans="3:3" s="2" customFormat="1" x14ac:dyDescent="0.25">
      <c r="C391" s="3"/>
    </row>
    <row r="392" spans="3:3" s="2" customFormat="1" x14ac:dyDescent="0.25">
      <c r="C392" s="3"/>
    </row>
    <row r="393" spans="3:3" s="2" customFormat="1" x14ac:dyDescent="0.25">
      <c r="C393" s="3"/>
    </row>
    <row r="394" spans="3:3" s="2" customFormat="1" x14ac:dyDescent="0.25">
      <c r="C394" s="3"/>
    </row>
    <row r="395" spans="3:3" s="2" customFormat="1" x14ac:dyDescent="0.25">
      <c r="C395" s="3"/>
    </row>
    <row r="396" spans="3:3" s="2" customFormat="1" x14ac:dyDescent="0.25">
      <c r="C396" s="3"/>
    </row>
    <row r="397" spans="3:3" s="2" customFormat="1" x14ac:dyDescent="0.25">
      <c r="C397" s="3"/>
    </row>
    <row r="398" spans="3:3" s="2" customFormat="1" x14ac:dyDescent="0.25">
      <c r="C398" s="3"/>
    </row>
    <row r="399" spans="3:3" s="2" customFormat="1" x14ac:dyDescent="0.25">
      <c r="C399" s="3"/>
    </row>
    <row r="400" spans="3:3" s="2" customFormat="1" x14ac:dyDescent="0.25">
      <c r="C400" s="3"/>
    </row>
    <row r="401" spans="3:3" s="2" customFormat="1" x14ac:dyDescent="0.25">
      <c r="C401" s="3"/>
    </row>
    <row r="402" spans="3:3" s="2" customFormat="1" x14ac:dyDescent="0.25">
      <c r="C402" s="3"/>
    </row>
    <row r="403" spans="3:3" s="2" customFormat="1" x14ac:dyDescent="0.25">
      <c r="C403" s="3"/>
    </row>
    <row r="404" spans="3:3" s="2" customFormat="1" x14ac:dyDescent="0.25">
      <c r="C404" s="3"/>
    </row>
    <row r="405" spans="3:3" s="2" customFormat="1" x14ac:dyDescent="0.25">
      <c r="C405" s="3"/>
    </row>
    <row r="406" spans="3:3" s="2" customFormat="1" x14ac:dyDescent="0.25">
      <c r="C406" s="3"/>
    </row>
    <row r="407" spans="3:3" s="2" customFormat="1" x14ac:dyDescent="0.25">
      <c r="C407" s="3"/>
    </row>
    <row r="408" spans="3:3" s="2" customFormat="1" x14ac:dyDescent="0.25">
      <c r="C408" s="3"/>
    </row>
    <row r="409" spans="3:3" s="2" customFormat="1" x14ac:dyDescent="0.25">
      <c r="C409" s="3"/>
    </row>
    <row r="410" spans="3:3" s="2" customFormat="1" x14ac:dyDescent="0.25">
      <c r="C410" s="3"/>
    </row>
    <row r="411" spans="3:3" s="2" customFormat="1" x14ac:dyDescent="0.25">
      <c r="C411" s="3"/>
    </row>
    <row r="412" spans="3:3" s="2" customFormat="1" x14ac:dyDescent="0.25">
      <c r="C412" s="3"/>
    </row>
    <row r="413" spans="3:3" s="2" customFormat="1" x14ac:dyDescent="0.25">
      <c r="C413" s="3"/>
    </row>
    <row r="414" spans="3:3" s="2" customFormat="1" x14ac:dyDescent="0.25">
      <c r="C414" s="3"/>
    </row>
    <row r="415" spans="3:3" s="2" customFormat="1" x14ac:dyDescent="0.25">
      <c r="C415" s="3"/>
    </row>
    <row r="416" spans="3:3" s="2" customFormat="1" x14ac:dyDescent="0.25">
      <c r="C416" s="3"/>
    </row>
    <row r="417" spans="3:3" s="2" customFormat="1" x14ac:dyDescent="0.25">
      <c r="C417" s="3"/>
    </row>
    <row r="418" spans="3:3" s="2" customFormat="1" x14ac:dyDescent="0.25">
      <c r="C418" s="3"/>
    </row>
    <row r="419" spans="3:3" s="2" customFormat="1" x14ac:dyDescent="0.25">
      <c r="C419" s="3"/>
    </row>
    <row r="420" spans="3:3" s="2" customFormat="1" x14ac:dyDescent="0.25">
      <c r="C420" s="3"/>
    </row>
    <row r="421" spans="3:3" s="2" customFormat="1" x14ac:dyDescent="0.25">
      <c r="C421" s="3"/>
    </row>
    <row r="422" spans="3:3" s="2" customFormat="1" x14ac:dyDescent="0.25">
      <c r="C422" s="3"/>
    </row>
    <row r="423" spans="3:3" s="2" customFormat="1" x14ac:dyDescent="0.25">
      <c r="C423" s="3"/>
    </row>
    <row r="424" spans="3:3" s="2" customFormat="1" x14ac:dyDescent="0.25">
      <c r="C424" s="3"/>
    </row>
    <row r="425" spans="3:3" s="2" customFormat="1" x14ac:dyDescent="0.25">
      <c r="C425" s="3"/>
    </row>
    <row r="426" spans="3:3" s="2" customFormat="1" x14ac:dyDescent="0.25">
      <c r="C426" s="3"/>
    </row>
    <row r="427" spans="3:3" s="2" customFormat="1" x14ac:dyDescent="0.25">
      <c r="C427" s="3"/>
    </row>
    <row r="428" spans="3:3" s="2" customFormat="1" x14ac:dyDescent="0.25">
      <c r="C428" s="3"/>
    </row>
    <row r="429" spans="3:3" s="2" customFormat="1" x14ac:dyDescent="0.25">
      <c r="C429" s="3"/>
    </row>
    <row r="430" spans="3:3" s="2" customFormat="1" x14ac:dyDescent="0.25">
      <c r="C430" s="3"/>
    </row>
    <row r="431" spans="3:3" s="2" customFormat="1" x14ac:dyDescent="0.25">
      <c r="C431" s="3"/>
    </row>
    <row r="432" spans="3:3" s="2" customFormat="1" x14ac:dyDescent="0.25">
      <c r="C432" s="3"/>
    </row>
    <row r="433" spans="3:3" s="2" customFormat="1" x14ac:dyDescent="0.25">
      <c r="C433" s="3"/>
    </row>
    <row r="434" spans="3:3" s="2" customFormat="1" x14ac:dyDescent="0.25">
      <c r="C434" s="3"/>
    </row>
    <row r="435" spans="3:3" s="2" customFormat="1" x14ac:dyDescent="0.25">
      <c r="C435" s="3"/>
    </row>
    <row r="436" spans="3:3" s="2" customFormat="1" x14ac:dyDescent="0.25">
      <c r="C436" s="3"/>
    </row>
    <row r="437" spans="3:3" s="2" customFormat="1" x14ac:dyDescent="0.25">
      <c r="C437" s="3"/>
    </row>
    <row r="438" spans="3:3" s="2" customFormat="1" x14ac:dyDescent="0.25">
      <c r="C438" s="3"/>
    </row>
    <row r="439" spans="3:3" s="2" customFormat="1" x14ac:dyDescent="0.25">
      <c r="C439" s="3"/>
    </row>
    <row r="440" spans="3:3" s="2" customFormat="1" x14ac:dyDescent="0.25">
      <c r="C440" s="3"/>
    </row>
    <row r="441" spans="3:3" s="2" customFormat="1" x14ac:dyDescent="0.25">
      <c r="C441" s="3"/>
    </row>
    <row r="442" spans="3:3" s="2" customFormat="1" x14ac:dyDescent="0.25">
      <c r="C442" s="3"/>
    </row>
    <row r="443" spans="3:3" s="2" customFormat="1" x14ac:dyDescent="0.25">
      <c r="C443" s="3"/>
    </row>
    <row r="444" spans="3:3" s="2" customFormat="1" x14ac:dyDescent="0.25">
      <c r="C444" s="3"/>
    </row>
    <row r="445" spans="3:3" s="2" customFormat="1" x14ac:dyDescent="0.25">
      <c r="C445" s="3"/>
    </row>
    <row r="446" spans="3:3" s="2" customFormat="1" x14ac:dyDescent="0.25">
      <c r="C446" s="3"/>
    </row>
    <row r="447" spans="3:3" s="2" customFormat="1" x14ac:dyDescent="0.25">
      <c r="C447" s="3"/>
    </row>
    <row r="448" spans="3:3" s="2" customFormat="1" x14ac:dyDescent="0.25">
      <c r="C448" s="3"/>
    </row>
    <row r="449" spans="3:3" s="2" customFormat="1" x14ac:dyDescent="0.25">
      <c r="C449" s="3"/>
    </row>
    <row r="450" spans="3:3" s="2" customFormat="1" x14ac:dyDescent="0.25">
      <c r="C450" s="3"/>
    </row>
    <row r="451" spans="3:3" s="2" customFormat="1" x14ac:dyDescent="0.25">
      <c r="C451" s="3"/>
    </row>
    <row r="452" spans="3:3" s="2" customFormat="1" x14ac:dyDescent="0.25">
      <c r="C452" s="3"/>
    </row>
    <row r="453" spans="3:3" s="2" customFormat="1" x14ac:dyDescent="0.25">
      <c r="C453" s="3"/>
    </row>
    <row r="454" spans="3:3" s="2" customFormat="1" x14ac:dyDescent="0.25">
      <c r="C454" s="3"/>
    </row>
    <row r="455" spans="3:3" s="2" customFormat="1" x14ac:dyDescent="0.25">
      <c r="C455" s="3"/>
    </row>
    <row r="456" spans="3:3" s="2" customFormat="1" x14ac:dyDescent="0.25">
      <c r="C456" s="3"/>
    </row>
    <row r="457" spans="3:3" s="2" customFormat="1" x14ac:dyDescent="0.25">
      <c r="C457" s="3"/>
    </row>
    <row r="458" spans="3:3" s="2" customFormat="1" x14ac:dyDescent="0.25">
      <c r="C458" s="3"/>
    </row>
    <row r="459" spans="3:3" s="2" customFormat="1" x14ac:dyDescent="0.25">
      <c r="C459" s="3"/>
    </row>
    <row r="460" spans="3:3" s="2" customFormat="1" x14ac:dyDescent="0.25">
      <c r="C460" s="3"/>
    </row>
    <row r="461" spans="3:3" s="2" customFormat="1" x14ac:dyDescent="0.25">
      <c r="C461" s="3"/>
    </row>
    <row r="462" spans="3:3" s="2" customFormat="1" x14ac:dyDescent="0.25">
      <c r="C462" s="3"/>
    </row>
    <row r="463" spans="3:3" s="2" customFormat="1" x14ac:dyDescent="0.25">
      <c r="C463" s="3"/>
    </row>
    <row r="464" spans="3:3" s="2" customFormat="1" x14ac:dyDescent="0.25">
      <c r="C464" s="3"/>
    </row>
    <row r="465" spans="3:3" s="2" customFormat="1" x14ac:dyDescent="0.25">
      <c r="C465" s="3"/>
    </row>
    <row r="466" spans="3:3" s="2" customFormat="1" x14ac:dyDescent="0.25">
      <c r="C466" s="3"/>
    </row>
    <row r="467" spans="3:3" s="2" customFormat="1" x14ac:dyDescent="0.25">
      <c r="C467" s="3"/>
    </row>
    <row r="468" spans="3:3" s="2" customFormat="1" x14ac:dyDescent="0.25">
      <c r="C468" s="3"/>
    </row>
    <row r="469" spans="3:3" s="2" customFormat="1" x14ac:dyDescent="0.25">
      <c r="C469" s="3"/>
    </row>
    <row r="470" spans="3:3" s="2" customFormat="1" x14ac:dyDescent="0.25">
      <c r="C470" s="3"/>
    </row>
    <row r="471" spans="3:3" s="2" customFormat="1" x14ac:dyDescent="0.25">
      <c r="C471" s="3"/>
    </row>
    <row r="472" spans="3:3" s="2" customFormat="1" x14ac:dyDescent="0.25">
      <c r="C472" s="3"/>
    </row>
    <row r="473" spans="3:3" s="2" customFormat="1" x14ac:dyDescent="0.25">
      <c r="C473" s="3"/>
    </row>
    <row r="474" spans="3:3" s="2" customFormat="1" x14ac:dyDescent="0.25">
      <c r="C474" s="3"/>
    </row>
    <row r="475" spans="3:3" s="2" customFormat="1" x14ac:dyDescent="0.25">
      <c r="C475" s="3"/>
    </row>
    <row r="476" spans="3:3" s="2" customFormat="1" x14ac:dyDescent="0.25">
      <c r="C476" s="3"/>
    </row>
    <row r="477" spans="3:3" s="2" customFormat="1" x14ac:dyDescent="0.25">
      <c r="C477" s="3"/>
    </row>
    <row r="478" spans="3:3" s="2" customFormat="1" x14ac:dyDescent="0.25">
      <c r="C478" s="3"/>
    </row>
    <row r="479" spans="3:3" s="2" customFormat="1" x14ac:dyDescent="0.25">
      <c r="C479" s="3"/>
    </row>
    <row r="480" spans="3:3" s="2" customFormat="1" x14ac:dyDescent="0.25">
      <c r="C480" s="3"/>
    </row>
    <row r="481" spans="3:3" s="2" customFormat="1" x14ac:dyDescent="0.25">
      <c r="C481" s="3"/>
    </row>
    <row r="482" spans="3:3" s="2" customFormat="1" x14ac:dyDescent="0.25">
      <c r="C482" s="3"/>
    </row>
    <row r="483" spans="3:3" s="2" customFormat="1" x14ac:dyDescent="0.25">
      <c r="C483" s="3"/>
    </row>
    <row r="484" spans="3:3" s="2" customFormat="1" x14ac:dyDescent="0.25">
      <c r="C484" s="3"/>
    </row>
    <row r="485" spans="3:3" s="2" customFormat="1" x14ac:dyDescent="0.25">
      <c r="C485" s="3"/>
    </row>
    <row r="486" spans="3:3" s="2" customFormat="1" x14ac:dyDescent="0.25">
      <c r="C486" s="3"/>
    </row>
    <row r="487" spans="3:3" s="2" customFormat="1" x14ac:dyDescent="0.25">
      <c r="C487" s="3"/>
    </row>
    <row r="488" spans="3:3" s="2" customFormat="1" x14ac:dyDescent="0.25">
      <c r="C488" s="3"/>
    </row>
    <row r="489" spans="3:3" s="2" customFormat="1" x14ac:dyDescent="0.25">
      <c r="C489" s="3"/>
    </row>
    <row r="490" spans="3:3" s="2" customFormat="1" x14ac:dyDescent="0.25">
      <c r="C490" s="3"/>
    </row>
    <row r="491" spans="3:3" s="2" customFormat="1" x14ac:dyDescent="0.25">
      <c r="C491" s="3"/>
    </row>
    <row r="492" spans="3:3" s="2" customFormat="1" x14ac:dyDescent="0.25">
      <c r="C492" s="3"/>
    </row>
    <row r="493" spans="3:3" s="2" customFormat="1" x14ac:dyDescent="0.25">
      <c r="C493" s="3"/>
    </row>
    <row r="494" spans="3:3" s="2" customFormat="1" x14ac:dyDescent="0.25">
      <c r="C494" s="3"/>
    </row>
    <row r="495" spans="3:3" s="2" customFormat="1" x14ac:dyDescent="0.25">
      <c r="C495" s="3"/>
    </row>
    <row r="496" spans="3:3" s="2" customFormat="1" x14ac:dyDescent="0.25">
      <c r="C496" s="3"/>
    </row>
    <row r="497" spans="3:3" s="2" customFormat="1" x14ac:dyDescent="0.25">
      <c r="C497" s="3"/>
    </row>
    <row r="498" spans="3:3" s="2" customFormat="1" x14ac:dyDescent="0.25">
      <c r="C498" s="3"/>
    </row>
    <row r="499" spans="3:3" s="2" customFormat="1" x14ac:dyDescent="0.25">
      <c r="C499" s="3"/>
    </row>
    <row r="500" spans="3:3" s="2" customFormat="1" x14ac:dyDescent="0.25">
      <c r="C500" s="3"/>
    </row>
    <row r="501" spans="3:3" s="2" customFormat="1" x14ac:dyDescent="0.25">
      <c r="C501" s="3"/>
    </row>
    <row r="502" spans="3:3" s="2" customFormat="1" x14ac:dyDescent="0.25">
      <c r="C502" s="3"/>
    </row>
    <row r="503" spans="3:3" s="2" customFormat="1" x14ac:dyDescent="0.25">
      <c r="C503" s="3"/>
    </row>
    <row r="504" spans="3:3" s="2" customFormat="1" x14ac:dyDescent="0.25">
      <c r="C504" s="3"/>
    </row>
    <row r="505" spans="3:3" s="2" customFormat="1" x14ac:dyDescent="0.25">
      <c r="C505" s="3"/>
    </row>
    <row r="506" spans="3:3" s="2" customFormat="1" x14ac:dyDescent="0.25">
      <c r="C506" s="3"/>
    </row>
    <row r="507" spans="3:3" s="2" customFormat="1" x14ac:dyDescent="0.25">
      <c r="C507" s="3"/>
    </row>
    <row r="508" spans="3:3" s="2" customFormat="1" x14ac:dyDescent="0.25">
      <c r="C508" s="3"/>
    </row>
    <row r="509" spans="3:3" s="2" customFormat="1" x14ac:dyDescent="0.25">
      <c r="C509" s="3"/>
    </row>
    <row r="510" spans="3:3" s="2" customFormat="1" x14ac:dyDescent="0.25">
      <c r="C510" s="3"/>
    </row>
    <row r="511" spans="3:3" s="2" customFormat="1" x14ac:dyDescent="0.25">
      <c r="C511" s="3"/>
    </row>
    <row r="512" spans="3:3" s="2" customFormat="1" x14ac:dyDescent="0.25">
      <c r="C512" s="3"/>
    </row>
    <row r="513" spans="3:3" s="2" customFormat="1" x14ac:dyDescent="0.25">
      <c r="C513" s="3"/>
    </row>
    <row r="514" spans="3:3" s="2" customFormat="1" x14ac:dyDescent="0.25">
      <c r="C514" s="3"/>
    </row>
    <row r="515" spans="3:3" s="2" customFormat="1" x14ac:dyDescent="0.25">
      <c r="C515" s="3"/>
    </row>
    <row r="516" spans="3:3" s="2" customFormat="1" x14ac:dyDescent="0.25">
      <c r="C516" s="3"/>
    </row>
    <row r="517" spans="3:3" s="2" customFormat="1" x14ac:dyDescent="0.25">
      <c r="C517" s="3"/>
    </row>
    <row r="518" spans="3:3" s="2" customFormat="1" x14ac:dyDescent="0.25">
      <c r="C518" s="3"/>
    </row>
    <row r="519" spans="3:3" s="2" customFormat="1" x14ac:dyDescent="0.25">
      <c r="C519" s="3"/>
    </row>
    <row r="520" spans="3:3" s="2" customFormat="1" x14ac:dyDescent="0.25">
      <c r="C520" s="3"/>
    </row>
    <row r="521" spans="3:3" s="2" customFormat="1" x14ac:dyDescent="0.25">
      <c r="C521" s="3"/>
    </row>
    <row r="522" spans="3:3" s="2" customFormat="1" x14ac:dyDescent="0.25">
      <c r="C522" s="3"/>
    </row>
    <row r="523" spans="3:3" s="2" customFormat="1" x14ac:dyDescent="0.25">
      <c r="C523" s="3"/>
    </row>
    <row r="524" spans="3:3" s="2" customFormat="1" x14ac:dyDescent="0.25">
      <c r="C524" s="3"/>
    </row>
    <row r="525" spans="3:3" s="2" customFormat="1" x14ac:dyDescent="0.25">
      <c r="C525" s="3"/>
    </row>
    <row r="526" spans="3:3" s="2" customFormat="1" x14ac:dyDescent="0.25">
      <c r="C526" s="3"/>
    </row>
    <row r="527" spans="3:3" s="2" customFormat="1" x14ac:dyDescent="0.25">
      <c r="C527" s="3"/>
    </row>
    <row r="528" spans="3:3" s="2" customFormat="1" x14ac:dyDescent="0.25">
      <c r="C528" s="3"/>
    </row>
    <row r="529" spans="3:3" s="2" customFormat="1" x14ac:dyDescent="0.25">
      <c r="C529" s="3"/>
    </row>
    <row r="530" spans="3:3" s="2" customFormat="1" x14ac:dyDescent="0.25">
      <c r="C530" s="3"/>
    </row>
    <row r="531" spans="3:3" s="2" customFormat="1" x14ac:dyDescent="0.25">
      <c r="C531" s="3"/>
    </row>
    <row r="532" spans="3:3" s="2" customFormat="1" x14ac:dyDescent="0.25">
      <c r="C532" s="3"/>
    </row>
    <row r="533" spans="3:3" s="2" customFormat="1" x14ac:dyDescent="0.25">
      <c r="C533" s="3"/>
    </row>
    <row r="534" spans="3:3" s="2" customFormat="1" x14ac:dyDescent="0.25">
      <c r="C534" s="3"/>
    </row>
    <row r="535" spans="3:3" s="2" customFormat="1" x14ac:dyDescent="0.25">
      <c r="C535" s="3"/>
    </row>
    <row r="536" spans="3:3" s="2" customFormat="1" x14ac:dyDescent="0.25">
      <c r="C536" s="3"/>
    </row>
    <row r="537" spans="3:3" s="2" customFormat="1" x14ac:dyDescent="0.25">
      <c r="C537" s="3"/>
    </row>
    <row r="538" spans="3:3" s="2" customFormat="1" x14ac:dyDescent="0.25">
      <c r="C538" s="3"/>
    </row>
    <row r="539" spans="3:3" s="2" customFormat="1" x14ac:dyDescent="0.25">
      <c r="C539" s="3"/>
    </row>
    <row r="540" spans="3:3" s="2" customFormat="1" x14ac:dyDescent="0.25">
      <c r="C540" s="3"/>
    </row>
    <row r="541" spans="3:3" s="2" customFormat="1" x14ac:dyDescent="0.25">
      <c r="C541" s="3"/>
    </row>
    <row r="542" spans="3:3" s="2" customFormat="1" x14ac:dyDescent="0.25">
      <c r="C542" s="3"/>
    </row>
    <row r="543" spans="3:3" s="2" customFormat="1" x14ac:dyDescent="0.25">
      <c r="C543" s="3"/>
    </row>
    <row r="544" spans="3:3" s="2" customFormat="1" x14ac:dyDescent="0.25">
      <c r="C544" s="3"/>
    </row>
    <row r="545" spans="3:3" s="2" customFormat="1" x14ac:dyDescent="0.25">
      <c r="C545" s="3"/>
    </row>
    <row r="546" spans="3:3" s="2" customFormat="1" x14ac:dyDescent="0.25">
      <c r="C546" s="3"/>
    </row>
    <row r="547" spans="3:3" s="2" customFormat="1" x14ac:dyDescent="0.25">
      <c r="C547" s="3"/>
    </row>
    <row r="548" spans="3:3" s="2" customFormat="1" x14ac:dyDescent="0.25">
      <c r="C548" s="3"/>
    </row>
    <row r="549" spans="3:3" s="2" customFormat="1" x14ac:dyDescent="0.25">
      <c r="C549" s="3"/>
    </row>
    <row r="550" spans="3:3" s="2" customFormat="1" x14ac:dyDescent="0.25">
      <c r="C550" s="3"/>
    </row>
    <row r="551" spans="3:3" s="2" customFormat="1" x14ac:dyDescent="0.25">
      <c r="C551" s="3"/>
    </row>
    <row r="552" spans="3:3" s="2" customFormat="1" x14ac:dyDescent="0.25">
      <c r="C552" s="3"/>
    </row>
    <row r="553" spans="3:3" s="2" customFormat="1" x14ac:dyDescent="0.25">
      <c r="C553" s="3"/>
    </row>
    <row r="554" spans="3:3" s="2" customFormat="1" x14ac:dyDescent="0.25">
      <c r="C554" s="3"/>
    </row>
    <row r="555" spans="3:3" s="2" customFormat="1" x14ac:dyDescent="0.25">
      <c r="C555" s="3"/>
    </row>
    <row r="556" spans="3:3" s="2" customFormat="1" x14ac:dyDescent="0.25">
      <c r="C556" s="3"/>
    </row>
    <row r="557" spans="3:3" s="2" customFormat="1" x14ac:dyDescent="0.25">
      <c r="C557" s="3"/>
    </row>
    <row r="558" spans="3:3" s="2" customFormat="1" x14ac:dyDescent="0.25">
      <c r="C558" s="3"/>
    </row>
    <row r="559" spans="3:3" s="2" customFormat="1" x14ac:dyDescent="0.25">
      <c r="C559" s="3"/>
    </row>
    <row r="560" spans="3:3" s="2" customFormat="1" x14ac:dyDescent="0.25">
      <c r="C560" s="3"/>
    </row>
    <row r="561" spans="3:3" s="2" customFormat="1" x14ac:dyDescent="0.25">
      <c r="C561" s="3"/>
    </row>
    <row r="562" spans="3:3" s="2" customFormat="1" x14ac:dyDescent="0.25">
      <c r="C562" s="3"/>
    </row>
    <row r="563" spans="3:3" s="2" customFormat="1" x14ac:dyDescent="0.25">
      <c r="C563" s="3"/>
    </row>
    <row r="564" spans="3:3" s="2" customFormat="1" x14ac:dyDescent="0.25">
      <c r="C564" s="3"/>
    </row>
    <row r="565" spans="3:3" s="2" customFormat="1" x14ac:dyDescent="0.25">
      <c r="C565" s="3"/>
    </row>
    <row r="566" spans="3:3" s="2" customFormat="1" x14ac:dyDescent="0.25">
      <c r="C566" s="3"/>
    </row>
    <row r="567" spans="3:3" s="2" customFormat="1" x14ac:dyDescent="0.25">
      <c r="C567" s="3"/>
    </row>
    <row r="568" spans="3:3" s="2" customFormat="1" x14ac:dyDescent="0.25">
      <c r="C568" s="3"/>
    </row>
    <row r="569" spans="3:3" s="2" customFormat="1" x14ac:dyDescent="0.25">
      <c r="C569" s="3"/>
    </row>
    <row r="570" spans="3:3" s="2" customFormat="1" x14ac:dyDescent="0.25">
      <c r="C570" s="3"/>
    </row>
    <row r="571" spans="3:3" s="2" customFormat="1" x14ac:dyDescent="0.25">
      <c r="C571" s="3"/>
    </row>
    <row r="572" spans="3:3" s="2" customFormat="1" x14ac:dyDescent="0.25">
      <c r="C572" s="3"/>
    </row>
    <row r="573" spans="3:3" s="2" customFormat="1" x14ac:dyDescent="0.25">
      <c r="C573" s="3"/>
    </row>
    <row r="574" spans="3:3" s="2" customFormat="1" x14ac:dyDescent="0.25">
      <c r="C574" s="3"/>
    </row>
    <row r="575" spans="3:3" s="2" customFormat="1" x14ac:dyDescent="0.25">
      <c r="C575" s="3"/>
    </row>
    <row r="576" spans="3:3" s="2" customFormat="1" x14ac:dyDescent="0.25">
      <c r="C576" s="3"/>
    </row>
    <row r="577" spans="3:3" s="2" customFormat="1" x14ac:dyDescent="0.25">
      <c r="C577" s="3"/>
    </row>
    <row r="578" spans="3:3" s="2" customFormat="1" x14ac:dyDescent="0.25">
      <c r="C578" s="3"/>
    </row>
    <row r="579" spans="3:3" s="2" customFormat="1" x14ac:dyDescent="0.25">
      <c r="C579" s="3"/>
    </row>
    <row r="580" spans="3:3" s="2" customFormat="1" x14ac:dyDescent="0.25">
      <c r="C580" s="3"/>
    </row>
    <row r="581" spans="3:3" s="2" customFormat="1" x14ac:dyDescent="0.25">
      <c r="C581" s="3"/>
    </row>
    <row r="582" spans="3:3" s="2" customFormat="1" x14ac:dyDescent="0.25">
      <c r="C582" s="3"/>
    </row>
    <row r="583" spans="3:3" s="2" customFormat="1" x14ac:dyDescent="0.25">
      <c r="C583" s="3"/>
    </row>
    <row r="584" spans="3:3" s="2" customFormat="1" x14ac:dyDescent="0.25">
      <c r="C584" s="3"/>
    </row>
    <row r="585" spans="3:3" s="2" customFormat="1" x14ac:dyDescent="0.25">
      <c r="C585" s="3"/>
    </row>
    <row r="586" spans="3:3" s="2" customFormat="1" x14ac:dyDescent="0.25">
      <c r="C586" s="3"/>
    </row>
    <row r="587" spans="3:3" s="2" customFormat="1" x14ac:dyDescent="0.25">
      <c r="C587" s="3"/>
    </row>
    <row r="588" spans="3:3" s="2" customFormat="1" x14ac:dyDescent="0.25">
      <c r="C588" s="3"/>
    </row>
    <row r="589" spans="3:3" s="2" customFormat="1" x14ac:dyDescent="0.25">
      <c r="C589" s="3"/>
    </row>
    <row r="590" spans="3:3" s="2" customFormat="1" x14ac:dyDescent="0.25">
      <c r="C590" s="3"/>
    </row>
    <row r="591" spans="3:3" s="2" customFormat="1" x14ac:dyDescent="0.25">
      <c r="C591" s="3"/>
    </row>
    <row r="592" spans="3:3" s="2" customFormat="1" x14ac:dyDescent="0.25">
      <c r="C592" s="3"/>
    </row>
    <row r="593" spans="3:3" s="2" customFormat="1" x14ac:dyDescent="0.25">
      <c r="C593" s="3"/>
    </row>
    <row r="594" spans="3:3" s="2" customFormat="1" x14ac:dyDescent="0.25">
      <c r="C594" s="3"/>
    </row>
    <row r="595" spans="3:3" s="2" customFormat="1" x14ac:dyDescent="0.25">
      <c r="C595" s="3"/>
    </row>
    <row r="596" spans="3:3" s="2" customFormat="1" x14ac:dyDescent="0.25">
      <c r="C596" s="3"/>
    </row>
    <row r="597" spans="3:3" s="2" customFormat="1" x14ac:dyDescent="0.25">
      <c r="C597" s="3"/>
    </row>
    <row r="598" spans="3:3" s="2" customFormat="1" x14ac:dyDescent="0.25">
      <c r="C598" s="3"/>
    </row>
    <row r="599" spans="3:3" s="2" customFormat="1" x14ac:dyDescent="0.25">
      <c r="C599" s="3"/>
    </row>
    <row r="600" spans="3:3" s="2" customFormat="1" x14ac:dyDescent="0.25">
      <c r="C600" s="3"/>
    </row>
    <row r="601" spans="3:3" s="2" customFormat="1" x14ac:dyDescent="0.25">
      <c r="C601" s="3"/>
    </row>
    <row r="602" spans="3:3" s="2" customFormat="1" x14ac:dyDescent="0.25">
      <c r="C602" s="3"/>
    </row>
    <row r="603" spans="3:3" s="2" customFormat="1" x14ac:dyDescent="0.25">
      <c r="C603" s="3"/>
    </row>
    <row r="604" spans="3:3" s="2" customFormat="1" x14ac:dyDescent="0.25">
      <c r="C604" s="3"/>
    </row>
    <row r="605" spans="3:3" s="2" customFormat="1" x14ac:dyDescent="0.25">
      <c r="C605" s="3"/>
    </row>
    <row r="606" spans="3:3" s="2" customFormat="1" x14ac:dyDescent="0.25">
      <c r="C606" s="3"/>
    </row>
    <row r="607" spans="3:3" s="2" customFormat="1" x14ac:dyDescent="0.25">
      <c r="C607" s="3"/>
    </row>
    <row r="608" spans="3:3" s="2" customFormat="1" x14ac:dyDescent="0.25">
      <c r="C608" s="3"/>
    </row>
    <row r="609" spans="3:3" s="2" customFormat="1" x14ac:dyDescent="0.25">
      <c r="C609" s="3"/>
    </row>
    <row r="610" spans="3:3" s="2" customFormat="1" x14ac:dyDescent="0.25">
      <c r="C610" s="3"/>
    </row>
    <row r="611" spans="3:3" s="2" customFormat="1" x14ac:dyDescent="0.25">
      <c r="C611" s="3"/>
    </row>
    <row r="612" spans="3:3" s="2" customFormat="1" x14ac:dyDescent="0.25">
      <c r="C612" s="3"/>
    </row>
    <row r="613" spans="3:3" s="2" customFormat="1" x14ac:dyDescent="0.25">
      <c r="C613" s="3"/>
    </row>
    <row r="614" spans="3:3" s="2" customFormat="1" x14ac:dyDescent="0.25">
      <c r="C614" s="3"/>
    </row>
    <row r="615" spans="3:3" s="2" customFormat="1" x14ac:dyDescent="0.25">
      <c r="C615" s="3"/>
    </row>
    <row r="616" spans="3:3" s="2" customFormat="1" x14ac:dyDescent="0.25">
      <c r="C616" s="3"/>
    </row>
    <row r="617" spans="3:3" s="2" customFormat="1" x14ac:dyDescent="0.25">
      <c r="C617" s="3"/>
    </row>
    <row r="618" spans="3:3" s="2" customFormat="1" x14ac:dyDescent="0.25">
      <c r="C618" s="3"/>
    </row>
    <row r="619" spans="3:3" s="2" customFormat="1" x14ac:dyDescent="0.25">
      <c r="C619" s="3"/>
    </row>
    <row r="620" spans="3:3" s="2" customFormat="1" x14ac:dyDescent="0.25">
      <c r="C620" s="3"/>
    </row>
    <row r="621" spans="3:3" s="2" customFormat="1" x14ac:dyDescent="0.25">
      <c r="C621" s="3"/>
    </row>
    <row r="622" spans="3:3" s="2" customFormat="1" x14ac:dyDescent="0.25">
      <c r="C622" s="3"/>
    </row>
    <row r="623" spans="3:3" s="2" customFormat="1" x14ac:dyDescent="0.25">
      <c r="C623" s="3"/>
    </row>
    <row r="624" spans="3:3" s="2" customFormat="1" x14ac:dyDescent="0.25">
      <c r="C624" s="3"/>
    </row>
    <row r="625" spans="3:3" s="2" customFormat="1" x14ac:dyDescent="0.25">
      <c r="C625" s="3"/>
    </row>
    <row r="626" spans="3:3" s="2" customFormat="1" x14ac:dyDescent="0.25">
      <c r="C626" s="3"/>
    </row>
    <row r="627" spans="3:3" s="2" customFormat="1" x14ac:dyDescent="0.25">
      <c r="C627" s="3"/>
    </row>
    <row r="628" spans="3:3" s="2" customFormat="1" x14ac:dyDescent="0.25">
      <c r="C628" s="3"/>
    </row>
    <row r="629" spans="3:3" s="2" customFormat="1" x14ac:dyDescent="0.25">
      <c r="C629" s="3"/>
    </row>
    <row r="630" spans="3:3" s="2" customFormat="1" x14ac:dyDescent="0.25">
      <c r="C630" s="3"/>
    </row>
    <row r="631" spans="3:3" s="2" customFormat="1" x14ac:dyDescent="0.25">
      <c r="C631" s="3"/>
    </row>
    <row r="632" spans="3:3" s="2" customFormat="1" x14ac:dyDescent="0.25">
      <c r="C632" s="3"/>
    </row>
    <row r="633" spans="3:3" s="2" customFormat="1" x14ac:dyDescent="0.25">
      <c r="C633" s="3"/>
    </row>
    <row r="634" spans="3:3" s="2" customFormat="1" x14ac:dyDescent="0.25">
      <c r="C634" s="3"/>
    </row>
    <row r="635" spans="3:3" s="2" customFormat="1" x14ac:dyDescent="0.25">
      <c r="C635" s="3"/>
    </row>
    <row r="636" spans="3:3" s="2" customFormat="1" x14ac:dyDescent="0.25">
      <c r="C636" s="3"/>
    </row>
    <row r="637" spans="3:3" s="2" customFormat="1" x14ac:dyDescent="0.25">
      <c r="C637" s="3"/>
    </row>
    <row r="638" spans="3:3" s="2" customFormat="1" x14ac:dyDescent="0.25">
      <c r="C638" s="3"/>
    </row>
    <row r="639" spans="3:3" s="2" customFormat="1" x14ac:dyDescent="0.25">
      <c r="C639" s="3"/>
    </row>
    <row r="640" spans="3:3" s="2" customFormat="1" x14ac:dyDescent="0.25">
      <c r="C640" s="3"/>
    </row>
    <row r="641" spans="3:3" s="2" customFormat="1" x14ac:dyDescent="0.25">
      <c r="C641" s="3"/>
    </row>
    <row r="642" spans="3:3" s="2" customFormat="1" x14ac:dyDescent="0.25">
      <c r="C642" s="3"/>
    </row>
    <row r="643" spans="3:3" s="2" customFormat="1" x14ac:dyDescent="0.25">
      <c r="C643" s="3"/>
    </row>
    <row r="644" spans="3:3" s="2" customFormat="1" x14ac:dyDescent="0.25">
      <c r="C644" s="3"/>
    </row>
    <row r="645" spans="3:3" s="2" customFormat="1" x14ac:dyDescent="0.25">
      <c r="C645" s="3"/>
    </row>
    <row r="646" spans="3:3" s="2" customFormat="1" x14ac:dyDescent="0.25">
      <c r="C646" s="3"/>
    </row>
    <row r="647" spans="3:3" s="2" customFormat="1" x14ac:dyDescent="0.25">
      <c r="C647" s="3"/>
    </row>
    <row r="648" spans="3:3" s="2" customFormat="1" x14ac:dyDescent="0.25">
      <c r="C648" s="3"/>
    </row>
    <row r="649" spans="3:3" s="2" customFormat="1" x14ac:dyDescent="0.25">
      <c r="C649" s="3"/>
    </row>
    <row r="650" spans="3:3" s="2" customFormat="1" x14ac:dyDescent="0.25">
      <c r="C650" s="3"/>
    </row>
    <row r="651" spans="3:3" s="2" customFormat="1" x14ac:dyDescent="0.25">
      <c r="C651" s="3"/>
    </row>
    <row r="652" spans="3:3" s="2" customFormat="1" x14ac:dyDescent="0.25">
      <c r="C652" s="3"/>
    </row>
    <row r="653" spans="3:3" s="2" customFormat="1" x14ac:dyDescent="0.25">
      <c r="C653" s="3"/>
    </row>
    <row r="654" spans="3:3" s="2" customFormat="1" x14ac:dyDescent="0.25">
      <c r="C654" s="3"/>
    </row>
    <row r="655" spans="3:3" s="2" customFormat="1" x14ac:dyDescent="0.25">
      <c r="C655" s="3"/>
    </row>
    <row r="656" spans="3:3" s="2" customFormat="1" x14ac:dyDescent="0.25">
      <c r="C656" s="3"/>
    </row>
    <row r="657" spans="3:3" s="2" customFormat="1" x14ac:dyDescent="0.25">
      <c r="C657" s="3"/>
    </row>
    <row r="658" spans="3:3" s="2" customFormat="1" x14ac:dyDescent="0.25">
      <c r="C658" s="3"/>
    </row>
    <row r="659" spans="3:3" s="2" customFormat="1" x14ac:dyDescent="0.25">
      <c r="C659" s="3"/>
    </row>
    <row r="660" spans="3:3" s="2" customFormat="1" x14ac:dyDescent="0.25">
      <c r="C660" s="3"/>
    </row>
    <row r="661" spans="3:3" s="2" customFormat="1" x14ac:dyDescent="0.25">
      <c r="C661" s="3"/>
    </row>
    <row r="662" spans="3:3" s="2" customFormat="1" x14ac:dyDescent="0.25">
      <c r="C662" s="3"/>
    </row>
    <row r="663" spans="3:3" s="2" customFormat="1" x14ac:dyDescent="0.25">
      <c r="C663" s="3"/>
    </row>
    <row r="664" spans="3:3" s="2" customFormat="1" x14ac:dyDescent="0.25">
      <c r="C664" s="3"/>
    </row>
    <row r="665" spans="3:3" s="2" customFormat="1" x14ac:dyDescent="0.25">
      <c r="C665" s="3"/>
    </row>
    <row r="666" spans="3:3" s="2" customFormat="1" x14ac:dyDescent="0.25">
      <c r="C666" s="3"/>
    </row>
    <row r="667" spans="3:3" s="2" customFormat="1" x14ac:dyDescent="0.25">
      <c r="C667" s="3"/>
    </row>
    <row r="668" spans="3:3" s="2" customFormat="1" x14ac:dyDescent="0.25">
      <c r="C668" s="3"/>
    </row>
    <row r="669" spans="3:3" s="2" customFormat="1" x14ac:dyDescent="0.25">
      <c r="C669" s="3"/>
    </row>
    <row r="670" spans="3:3" s="2" customFormat="1" x14ac:dyDescent="0.25">
      <c r="C670" s="3"/>
    </row>
    <row r="671" spans="3:3" s="2" customFormat="1" x14ac:dyDescent="0.25">
      <c r="C671" s="3"/>
    </row>
    <row r="672" spans="3:3" s="2" customFormat="1" x14ac:dyDescent="0.25">
      <c r="C672" s="3"/>
    </row>
    <row r="673" spans="3:3" s="2" customFormat="1" x14ac:dyDescent="0.25">
      <c r="C673" s="3"/>
    </row>
    <row r="674" spans="3:3" s="2" customFormat="1" x14ac:dyDescent="0.25">
      <c r="C674" s="3"/>
    </row>
    <row r="675" spans="3:3" s="2" customFormat="1" x14ac:dyDescent="0.25">
      <c r="C675" s="3"/>
    </row>
    <row r="676" spans="3:3" s="2" customFormat="1" x14ac:dyDescent="0.25">
      <c r="C676" s="3"/>
    </row>
    <row r="677" spans="3:3" s="2" customFormat="1" x14ac:dyDescent="0.25">
      <c r="C677" s="3"/>
    </row>
    <row r="678" spans="3:3" s="2" customFormat="1" x14ac:dyDescent="0.25">
      <c r="C678" s="3"/>
    </row>
    <row r="679" spans="3:3" s="2" customFormat="1" x14ac:dyDescent="0.25">
      <c r="C679" s="3"/>
    </row>
    <row r="680" spans="3:3" s="2" customFormat="1" x14ac:dyDescent="0.25">
      <c r="C680" s="3"/>
    </row>
    <row r="681" spans="3:3" s="2" customFormat="1" x14ac:dyDescent="0.25">
      <c r="C681" s="3"/>
    </row>
    <row r="682" spans="3:3" s="2" customFormat="1" x14ac:dyDescent="0.25">
      <c r="C682" s="3"/>
    </row>
    <row r="683" spans="3:3" s="2" customFormat="1" x14ac:dyDescent="0.25">
      <c r="C683" s="3"/>
    </row>
    <row r="684" spans="3:3" s="2" customFormat="1" x14ac:dyDescent="0.25">
      <c r="C684" s="3"/>
    </row>
    <row r="685" spans="3:3" s="2" customFormat="1" x14ac:dyDescent="0.25">
      <c r="C685" s="3"/>
    </row>
    <row r="686" spans="3:3" s="2" customFormat="1" x14ac:dyDescent="0.25">
      <c r="C686" s="3"/>
    </row>
    <row r="687" spans="3:3" s="2" customFormat="1" x14ac:dyDescent="0.25">
      <c r="C687" s="3"/>
    </row>
    <row r="688" spans="3:3" s="2" customFormat="1" x14ac:dyDescent="0.25">
      <c r="C688" s="3"/>
    </row>
    <row r="689" spans="3:3" s="2" customFormat="1" x14ac:dyDescent="0.25">
      <c r="C689" s="3"/>
    </row>
    <row r="690" spans="3:3" s="2" customFormat="1" x14ac:dyDescent="0.25">
      <c r="C690" s="3"/>
    </row>
    <row r="691" spans="3:3" s="2" customFormat="1" x14ac:dyDescent="0.25">
      <c r="C691" s="3"/>
    </row>
    <row r="692" spans="3:3" s="2" customFormat="1" x14ac:dyDescent="0.25">
      <c r="C692" s="3"/>
    </row>
    <row r="693" spans="3:3" s="2" customFormat="1" x14ac:dyDescent="0.25">
      <c r="C693" s="3"/>
    </row>
    <row r="694" spans="3:3" s="2" customFormat="1" x14ac:dyDescent="0.25">
      <c r="C694" s="3"/>
    </row>
    <row r="695" spans="3:3" s="2" customFormat="1" x14ac:dyDescent="0.25">
      <c r="C695" s="3"/>
    </row>
    <row r="696" spans="3:3" s="2" customFormat="1" x14ac:dyDescent="0.25">
      <c r="C696" s="3"/>
    </row>
    <row r="697" spans="3:3" s="2" customFormat="1" x14ac:dyDescent="0.25">
      <c r="C697" s="3"/>
    </row>
    <row r="698" spans="3:3" s="2" customFormat="1" x14ac:dyDescent="0.25">
      <c r="C698" s="3"/>
    </row>
    <row r="699" spans="3:3" s="2" customFormat="1" x14ac:dyDescent="0.25">
      <c r="C699" s="3"/>
    </row>
    <row r="700" spans="3:3" s="2" customFormat="1" x14ac:dyDescent="0.25">
      <c r="C700" s="3"/>
    </row>
    <row r="701" spans="3:3" s="2" customFormat="1" x14ac:dyDescent="0.25">
      <c r="C701" s="3"/>
    </row>
    <row r="702" spans="3:3" s="2" customFormat="1" x14ac:dyDescent="0.25">
      <c r="C702" s="3"/>
    </row>
    <row r="703" spans="3:3" s="2" customFormat="1" x14ac:dyDescent="0.25">
      <c r="C703" s="3"/>
    </row>
    <row r="704" spans="3:3" s="2" customFormat="1" x14ac:dyDescent="0.25">
      <c r="C704" s="3"/>
    </row>
    <row r="705" spans="3:3" s="2" customFormat="1" x14ac:dyDescent="0.25">
      <c r="C705" s="3"/>
    </row>
    <row r="706" spans="3:3" s="2" customFormat="1" x14ac:dyDescent="0.25">
      <c r="C706" s="3"/>
    </row>
    <row r="707" spans="3:3" s="2" customFormat="1" x14ac:dyDescent="0.25">
      <c r="C707" s="3"/>
    </row>
    <row r="708" spans="3:3" s="2" customFormat="1" x14ac:dyDescent="0.25">
      <c r="C708" s="3"/>
    </row>
    <row r="709" spans="3:3" s="2" customFormat="1" x14ac:dyDescent="0.25">
      <c r="C709" s="3"/>
    </row>
    <row r="710" spans="3:3" s="2" customFormat="1" x14ac:dyDescent="0.25">
      <c r="C710" s="3"/>
    </row>
    <row r="711" spans="3:3" s="2" customFormat="1" x14ac:dyDescent="0.25">
      <c r="C711" s="3"/>
    </row>
    <row r="712" spans="3:3" s="2" customFormat="1" x14ac:dyDescent="0.25">
      <c r="C712" s="3"/>
    </row>
    <row r="713" spans="3:3" s="2" customFormat="1" x14ac:dyDescent="0.25">
      <c r="C713" s="3"/>
    </row>
    <row r="714" spans="3:3" s="2" customFormat="1" x14ac:dyDescent="0.25">
      <c r="C714" s="3"/>
    </row>
    <row r="715" spans="3:3" s="2" customFormat="1" x14ac:dyDescent="0.25">
      <c r="C715" s="3"/>
    </row>
    <row r="716" spans="3:3" s="2" customFormat="1" x14ac:dyDescent="0.25">
      <c r="C716" s="3"/>
    </row>
    <row r="717" spans="3:3" s="2" customFormat="1" x14ac:dyDescent="0.25">
      <c r="C717" s="3"/>
    </row>
    <row r="718" spans="3:3" s="2" customFormat="1" x14ac:dyDescent="0.25">
      <c r="C718" s="3"/>
    </row>
    <row r="719" spans="3:3" s="2" customFormat="1" x14ac:dyDescent="0.25">
      <c r="C719" s="3"/>
    </row>
    <row r="720" spans="3:3" s="2" customFormat="1" x14ac:dyDescent="0.25">
      <c r="C720" s="3"/>
    </row>
    <row r="721" spans="3:3" s="2" customFormat="1" x14ac:dyDescent="0.25">
      <c r="C721" s="3"/>
    </row>
    <row r="722" spans="3:3" s="2" customFormat="1" x14ac:dyDescent="0.25">
      <c r="C722" s="3"/>
    </row>
    <row r="723" spans="3:3" s="2" customFormat="1" x14ac:dyDescent="0.25">
      <c r="C723" s="3"/>
    </row>
    <row r="724" spans="3:3" s="2" customFormat="1" x14ac:dyDescent="0.25">
      <c r="C724" s="3"/>
    </row>
    <row r="725" spans="3:3" s="2" customFormat="1" x14ac:dyDescent="0.25">
      <c r="C725" s="3"/>
    </row>
    <row r="726" spans="3:3" s="2" customFormat="1" x14ac:dyDescent="0.25">
      <c r="C726" s="3"/>
    </row>
    <row r="727" spans="3:3" s="2" customFormat="1" x14ac:dyDescent="0.25">
      <c r="C727" s="3"/>
    </row>
    <row r="728" spans="3:3" s="2" customFormat="1" x14ac:dyDescent="0.25">
      <c r="C728" s="3"/>
    </row>
    <row r="729" spans="3:3" s="2" customFormat="1" x14ac:dyDescent="0.25">
      <c r="C729" s="3"/>
    </row>
    <row r="730" spans="3:3" s="2" customFormat="1" x14ac:dyDescent="0.25">
      <c r="C730" s="3"/>
    </row>
    <row r="731" spans="3:3" s="2" customFormat="1" x14ac:dyDescent="0.25">
      <c r="C731" s="3"/>
    </row>
    <row r="732" spans="3:3" s="2" customFormat="1" x14ac:dyDescent="0.25">
      <c r="C732" s="3"/>
    </row>
    <row r="733" spans="3:3" s="2" customFormat="1" x14ac:dyDescent="0.25">
      <c r="C733" s="3"/>
    </row>
    <row r="734" spans="3:3" s="2" customFormat="1" x14ac:dyDescent="0.25">
      <c r="C734" s="3"/>
    </row>
    <row r="735" spans="3:3" s="2" customFormat="1" x14ac:dyDescent="0.25">
      <c r="C735" s="3"/>
    </row>
    <row r="736" spans="3:3" s="2" customFormat="1" x14ac:dyDescent="0.25">
      <c r="C736" s="3"/>
    </row>
    <row r="737" spans="3:3" s="2" customFormat="1" x14ac:dyDescent="0.25">
      <c r="C737" s="3"/>
    </row>
    <row r="738" spans="3:3" s="2" customFormat="1" x14ac:dyDescent="0.25">
      <c r="C738" s="3"/>
    </row>
    <row r="739" spans="3:3" s="2" customFormat="1" x14ac:dyDescent="0.25">
      <c r="C739" s="3"/>
    </row>
    <row r="740" spans="3:3" s="2" customFormat="1" x14ac:dyDescent="0.25">
      <c r="C740" s="3"/>
    </row>
    <row r="741" spans="3:3" s="2" customFormat="1" x14ac:dyDescent="0.25">
      <c r="C741" s="3"/>
    </row>
    <row r="742" spans="3:3" s="2" customFormat="1" x14ac:dyDescent="0.25">
      <c r="C742" s="3"/>
    </row>
    <row r="743" spans="3:3" s="2" customFormat="1" x14ac:dyDescent="0.25">
      <c r="C743" s="3"/>
    </row>
    <row r="744" spans="3:3" s="2" customFormat="1" x14ac:dyDescent="0.25">
      <c r="C744" s="3"/>
    </row>
    <row r="745" spans="3:3" s="2" customFormat="1" x14ac:dyDescent="0.25">
      <c r="C745" s="3"/>
    </row>
    <row r="746" spans="3:3" s="2" customFormat="1" x14ac:dyDescent="0.25">
      <c r="C746" s="3"/>
    </row>
    <row r="747" spans="3:3" s="2" customFormat="1" x14ac:dyDescent="0.25">
      <c r="C747" s="3"/>
    </row>
    <row r="748" spans="3:3" s="2" customFormat="1" x14ac:dyDescent="0.25">
      <c r="C748" s="3"/>
    </row>
    <row r="749" spans="3:3" s="2" customFormat="1" x14ac:dyDescent="0.25">
      <c r="C749" s="3"/>
    </row>
    <row r="750" spans="3:3" s="2" customFormat="1" x14ac:dyDescent="0.25">
      <c r="C750" s="3"/>
    </row>
    <row r="751" spans="3:3" s="2" customFormat="1" x14ac:dyDescent="0.25">
      <c r="C751" s="3"/>
    </row>
    <row r="752" spans="3:3" s="2" customFormat="1" x14ac:dyDescent="0.25">
      <c r="C752" s="3"/>
    </row>
    <row r="753" spans="3:3" s="2" customFormat="1" x14ac:dyDescent="0.25">
      <c r="C753" s="3"/>
    </row>
    <row r="754" spans="3:3" s="2" customFormat="1" x14ac:dyDescent="0.25">
      <c r="C754" s="3"/>
    </row>
    <row r="755" spans="3:3" s="2" customFormat="1" x14ac:dyDescent="0.25">
      <c r="C755" s="3"/>
    </row>
    <row r="756" spans="3:3" s="2" customFormat="1" x14ac:dyDescent="0.25">
      <c r="C756" s="3"/>
    </row>
    <row r="757" spans="3:3" s="2" customFormat="1" x14ac:dyDescent="0.25">
      <c r="C757" s="3"/>
    </row>
    <row r="758" spans="3:3" s="2" customFormat="1" x14ac:dyDescent="0.25">
      <c r="C758" s="3"/>
    </row>
    <row r="759" spans="3:3" s="2" customFormat="1" x14ac:dyDescent="0.25">
      <c r="C759" s="3"/>
    </row>
    <row r="760" spans="3:3" s="2" customFormat="1" x14ac:dyDescent="0.25">
      <c r="C760" s="3"/>
    </row>
    <row r="761" spans="3:3" s="2" customFormat="1" x14ac:dyDescent="0.25">
      <c r="C761" s="3"/>
    </row>
    <row r="762" spans="3:3" s="2" customFormat="1" x14ac:dyDescent="0.25">
      <c r="C762" s="3"/>
    </row>
    <row r="763" spans="3:3" s="2" customFormat="1" x14ac:dyDescent="0.25">
      <c r="C763" s="3"/>
    </row>
    <row r="764" spans="3:3" s="2" customFormat="1" x14ac:dyDescent="0.25">
      <c r="C764" s="3"/>
    </row>
    <row r="765" spans="3:3" s="2" customFormat="1" x14ac:dyDescent="0.25">
      <c r="C765" s="3"/>
    </row>
    <row r="766" spans="3:3" s="2" customFormat="1" x14ac:dyDescent="0.25">
      <c r="C766" s="3"/>
    </row>
    <row r="767" spans="3:3" s="2" customFormat="1" x14ac:dyDescent="0.25">
      <c r="C767" s="3"/>
    </row>
    <row r="768" spans="3:3" s="2" customFormat="1" x14ac:dyDescent="0.25">
      <c r="C768" s="3"/>
    </row>
    <row r="769" spans="3:3" s="2" customFormat="1" x14ac:dyDescent="0.25">
      <c r="C769" s="3"/>
    </row>
    <row r="770" spans="3:3" s="2" customFormat="1" x14ac:dyDescent="0.25">
      <c r="C770" s="3"/>
    </row>
    <row r="771" spans="3:3" s="2" customFormat="1" x14ac:dyDescent="0.25">
      <c r="C771" s="3"/>
    </row>
    <row r="772" spans="3:3" s="2" customFormat="1" x14ac:dyDescent="0.25">
      <c r="C772" s="3"/>
    </row>
    <row r="773" spans="3:3" s="2" customFormat="1" x14ac:dyDescent="0.25">
      <c r="C773" s="3"/>
    </row>
    <row r="774" spans="3:3" s="2" customFormat="1" x14ac:dyDescent="0.25">
      <c r="C774" s="3"/>
    </row>
    <row r="775" spans="3:3" s="2" customFormat="1" x14ac:dyDescent="0.25">
      <c r="C775" s="3"/>
    </row>
    <row r="776" spans="3:3" s="2" customFormat="1" x14ac:dyDescent="0.25">
      <c r="C776" s="3"/>
    </row>
    <row r="777" spans="3:3" s="2" customFormat="1" x14ac:dyDescent="0.25">
      <c r="C777" s="3"/>
    </row>
    <row r="778" spans="3:3" s="2" customFormat="1" x14ac:dyDescent="0.25">
      <c r="C778" s="3"/>
    </row>
    <row r="779" spans="3:3" s="2" customFormat="1" x14ac:dyDescent="0.25">
      <c r="C779" s="3"/>
    </row>
    <row r="780" spans="3:3" s="2" customFormat="1" x14ac:dyDescent="0.25">
      <c r="C780" s="3"/>
    </row>
    <row r="781" spans="3:3" s="2" customFormat="1" x14ac:dyDescent="0.25">
      <c r="C781" s="3"/>
    </row>
    <row r="782" spans="3:3" s="2" customFormat="1" x14ac:dyDescent="0.25">
      <c r="C782" s="3"/>
    </row>
    <row r="783" spans="3:3" s="2" customFormat="1" x14ac:dyDescent="0.25">
      <c r="C783" s="3"/>
    </row>
    <row r="784" spans="3:3" s="2" customFormat="1" x14ac:dyDescent="0.25">
      <c r="C784" s="3"/>
    </row>
    <row r="785" spans="3:3" s="2" customFormat="1" x14ac:dyDescent="0.25">
      <c r="C785" s="3"/>
    </row>
    <row r="786" spans="3:3" s="2" customFormat="1" x14ac:dyDescent="0.25">
      <c r="C786" s="3"/>
    </row>
    <row r="787" spans="3:3" s="2" customFormat="1" x14ac:dyDescent="0.25">
      <c r="C787" s="3"/>
    </row>
    <row r="788" spans="3:3" s="2" customFormat="1" x14ac:dyDescent="0.25">
      <c r="C788" s="3"/>
    </row>
    <row r="789" spans="3:3" s="2" customFormat="1" x14ac:dyDescent="0.25">
      <c r="C789" s="3"/>
    </row>
    <row r="790" spans="3:3" s="2" customFormat="1" x14ac:dyDescent="0.25">
      <c r="C790" s="3"/>
    </row>
    <row r="791" spans="3:3" s="2" customFormat="1" x14ac:dyDescent="0.25">
      <c r="C791" s="3"/>
    </row>
    <row r="792" spans="3:3" s="2" customFormat="1" x14ac:dyDescent="0.25">
      <c r="C792" s="3"/>
    </row>
    <row r="793" spans="3:3" s="2" customFormat="1" x14ac:dyDescent="0.25">
      <c r="C793" s="3"/>
    </row>
    <row r="794" spans="3:3" s="2" customFormat="1" x14ac:dyDescent="0.25">
      <c r="C794" s="3"/>
    </row>
    <row r="795" spans="3:3" s="2" customFormat="1" x14ac:dyDescent="0.25">
      <c r="C795" s="3"/>
    </row>
    <row r="796" spans="3:3" s="2" customFormat="1" x14ac:dyDescent="0.25">
      <c r="C796" s="3"/>
    </row>
    <row r="797" spans="3:3" s="2" customFormat="1" x14ac:dyDescent="0.25">
      <c r="C797" s="3"/>
    </row>
    <row r="798" spans="3:3" s="2" customFormat="1" x14ac:dyDescent="0.25">
      <c r="C798" s="3"/>
    </row>
    <row r="799" spans="3:3" s="2" customFormat="1" x14ac:dyDescent="0.25">
      <c r="C799" s="3"/>
    </row>
    <row r="800" spans="3:3" s="2" customFormat="1" x14ac:dyDescent="0.25">
      <c r="C800" s="3"/>
    </row>
    <row r="801" spans="3:3" s="2" customFormat="1" x14ac:dyDescent="0.25">
      <c r="C801" s="3"/>
    </row>
    <row r="802" spans="3:3" s="2" customFormat="1" x14ac:dyDescent="0.25">
      <c r="C802" s="3"/>
    </row>
    <row r="803" spans="3:3" s="2" customFormat="1" x14ac:dyDescent="0.25">
      <c r="C803" s="3"/>
    </row>
    <row r="804" spans="3:3" s="2" customFormat="1" x14ac:dyDescent="0.25">
      <c r="C804" s="3"/>
    </row>
    <row r="805" spans="3:3" s="2" customFormat="1" x14ac:dyDescent="0.25">
      <c r="C805" s="3"/>
    </row>
    <row r="806" spans="3:3" s="2" customFormat="1" x14ac:dyDescent="0.25">
      <c r="C806" s="3"/>
    </row>
    <row r="807" spans="3:3" s="2" customFormat="1" x14ac:dyDescent="0.25">
      <c r="C807" s="3"/>
    </row>
    <row r="808" spans="3:3" s="2" customFormat="1" x14ac:dyDescent="0.25">
      <c r="C808" s="3"/>
    </row>
    <row r="809" spans="3:3" s="2" customFormat="1" x14ac:dyDescent="0.25">
      <c r="C809" s="3"/>
    </row>
    <row r="810" spans="3:3" s="2" customFormat="1" x14ac:dyDescent="0.25">
      <c r="C810" s="3"/>
    </row>
    <row r="811" spans="3:3" s="2" customFormat="1" x14ac:dyDescent="0.25">
      <c r="C811" s="3"/>
    </row>
    <row r="812" spans="3:3" s="2" customFormat="1" x14ac:dyDescent="0.25">
      <c r="C812" s="3"/>
    </row>
    <row r="813" spans="3:3" s="2" customFormat="1" x14ac:dyDescent="0.25">
      <c r="C813" s="3"/>
    </row>
    <row r="814" spans="3:3" s="2" customFormat="1" x14ac:dyDescent="0.25">
      <c r="C814" s="3"/>
    </row>
    <row r="815" spans="3:3" s="2" customFormat="1" x14ac:dyDescent="0.25">
      <c r="C815" s="3"/>
    </row>
    <row r="816" spans="3:3" s="2" customFormat="1" x14ac:dyDescent="0.25">
      <c r="C816" s="3"/>
    </row>
    <row r="817" spans="3:3" s="2" customFormat="1" x14ac:dyDescent="0.25">
      <c r="C817" s="3"/>
    </row>
    <row r="818" spans="3:3" s="2" customFormat="1" x14ac:dyDescent="0.25">
      <c r="C818" s="3"/>
    </row>
    <row r="819" spans="3:3" s="2" customFormat="1" x14ac:dyDescent="0.25">
      <c r="C819" s="3"/>
    </row>
    <row r="820" spans="3:3" s="2" customFormat="1" x14ac:dyDescent="0.25">
      <c r="C820" s="3"/>
    </row>
    <row r="821" spans="3:3" s="2" customFormat="1" x14ac:dyDescent="0.25">
      <c r="C821" s="3"/>
    </row>
    <row r="822" spans="3:3" s="2" customFormat="1" x14ac:dyDescent="0.25">
      <c r="C822" s="3"/>
    </row>
    <row r="823" spans="3:3" s="2" customFormat="1" x14ac:dyDescent="0.25">
      <c r="C823" s="3"/>
    </row>
    <row r="824" spans="3:3" s="2" customFormat="1" x14ac:dyDescent="0.25">
      <c r="C824" s="3"/>
    </row>
    <row r="825" spans="3:3" s="2" customFormat="1" x14ac:dyDescent="0.25">
      <c r="C825" s="3"/>
    </row>
    <row r="826" spans="3:3" s="2" customFormat="1" x14ac:dyDescent="0.25">
      <c r="C826" s="3"/>
    </row>
    <row r="827" spans="3:3" s="2" customFormat="1" x14ac:dyDescent="0.25">
      <c r="C827" s="3"/>
    </row>
    <row r="828" spans="3:3" s="2" customFormat="1" x14ac:dyDescent="0.25">
      <c r="C828" s="3"/>
    </row>
    <row r="829" spans="3:3" s="2" customFormat="1" x14ac:dyDescent="0.25">
      <c r="C829" s="3"/>
    </row>
    <row r="830" spans="3:3" s="2" customFormat="1" x14ac:dyDescent="0.25">
      <c r="C830" s="3"/>
    </row>
    <row r="831" spans="3:3" s="2" customFormat="1" x14ac:dyDescent="0.25">
      <c r="C831" s="3"/>
    </row>
    <row r="832" spans="3:3" s="2" customFormat="1" x14ac:dyDescent="0.25">
      <c r="C832" s="3"/>
    </row>
    <row r="833" spans="3:3" s="2" customFormat="1" x14ac:dyDescent="0.25">
      <c r="C833" s="3"/>
    </row>
    <row r="834" spans="3:3" s="2" customFormat="1" x14ac:dyDescent="0.25">
      <c r="C834" s="3"/>
    </row>
    <row r="835" spans="3:3" s="2" customFormat="1" x14ac:dyDescent="0.25">
      <c r="C835" s="3"/>
    </row>
    <row r="836" spans="3:3" s="2" customFormat="1" x14ac:dyDescent="0.25">
      <c r="C836" s="3"/>
    </row>
    <row r="837" spans="3:3" s="2" customFormat="1" x14ac:dyDescent="0.25">
      <c r="C837" s="3"/>
    </row>
    <row r="838" spans="3:3" s="2" customFormat="1" x14ac:dyDescent="0.25">
      <c r="C838" s="3"/>
    </row>
    <row r="839" spans="3:3" s="2" customFormat="1" x14ac:dyDescent="0.25">
      <c r="C839" s="3"/>
    </row>
    <row r="840" spans="3:3" s="2" customFormat="1" x14ac:dyDescent="0.25">
      <c r="C840" s="3"/>
    </row>
    <row r="841" spans="3:3" s="2" customFormat="1" x14ac:dyDescent="0.25">
      <c r="C841" s="3"/>
    </row>
    <row r="842" spans="3:3" s="2" customFormat="1" x14ac:dyDescent="0.25">
      <c r="C842" s="3"/>
    </row>
    <row r="843" spans="3:3" s="2" customFormat="1" x14ac:dyDescent="0.25">
      <c r="C843" s="3"/>
    </row>
    <row r="844" spans="3:3" s="2" customFormat="1" x14ac:dyDescent="0.25">
      <c r="C844" s="3"/>
    </row>
    <row r="845" spans="3:3" s="2" customFormat="1" x14ac:dyDescent="0.25">
      <c r="C845" s="3"/>
    </row>
    <row r="846" spans="3:3" s="2" customFormat="1" x14ac:dyDescent="0.25">
      <c r="C846" s="3"/>
    </row>
    <row r="847" spans="3:3" s="2" customFormat="1" x14ac:dyDescent="0.25">
      <c r="C847" s="3"/>
    </row>
    <row r="848" spans="3:3" s="2" customFormat="1" x14ac:dyDescent="0.25">
      <c r="C848" s="3"/>
    </row>
    <row r="849" spans="3:3" s="2" customFormat="1" x14ac:dyDescent="0.25">
      <c r="C849" s="3"/>
    </row>
    <row r="850" spans="3:3" s="2" customFormat="1" x14ac:dyDescent="0.25">
      <c r="C850" s="3"/>
    </row>
    <row r="851" spans="3:3" s="2" customFormat="1" x14ac:dyDescent="0.25">
      <c r="C851" s="3"/>
    </row>
    <row r="852" spans="3:3" s="2" customFormat="1" x14ac:dyDescent="0.25">
      <c r="C852" s="3"/>
    </row>
    <row r="853" spans="3:3" s="2" customFormat="1" x14ac:dyDescent="0.25">
      <c r="C853" s="3"/>
    </row>
    <row r="854" spans="3:3" s="2" customFormat="1" x14ac:dyDescent="0.25">
      <c r="C854" s="3"/>
    </row>
    <row r="855" spans="3:3" s="2" customFormat="1" x14ac:dyDescent="0.25">
      <c r="C855" s="3"/>
    </row>
    <row r="856" spans="3:3" s="2" customFormat="1" x14ac:dyDescent="0.25">
      <c r="C856" s="3"/>
    </row>
    <row r="857" spans="3:3" s="2" customFormat="1" x14ac:dyDescent="0.25">
      <c r="C857" s="3"/>
    </row>
    <row r="858" spans="3:3" s="2" customFormat="1" x14ac:dyDescent="0.25">
      <c r="C858" s="3"/>
    </row>
    <row r="859" spans="3:3" s="2" customFormat="1" x14ac:dyDescent="0.25">
      <c r="C859" s="3"/>
    </row>
    <row r="860" spans="3:3" s="2" customFormat="1" x14ac:dyDescent="0.25">
      <c r="C860" s="3"/>
    </row>
    <row r="861" spans="3:3" s="2" customFormat="1" x14ac:dyDescent="0.25">
      <c r="C861" s="3"/>
    </row>
    <row r="862" spans="3:3" s="2" customFormat="1" x14ac:dyDescent="0.25">
      <c r="C862" s="3"/>
    </row>
    <row r="863" spans="3:3" s="2" customFormat="1" x14ac:dyDescent="0.25">
      <c r="C863" s="3"/>
    </row>
    <row r="864" spans="3:3" s="2" customFormat="1" x14ac:dyDescent="0.25">
      <c r="C864" s="3"/>
    </row>
    <row r="865" spans="3:3" s="2" customFormat="1" x14ac:dyDescent="0.25">
      <c r="C865" s="3"/>
    </row>
    <row r="866" spans="3:3" s="2" customFormat="1" x14ac:dyDescent="0.25">
      <c r="C866" s="3"/>
    </row>
    <row r="867" spans="3:3" s="2" customFormat="1" x14ac:dyDescent="0.25">
      <c r="C867" s="3"/>
    </row>
    <row r="868" spans="3:3" s="2" customFormat="1" x14ac:dyDescent="0.25">
      <c r="C868" s="3"/>
    </row>
    <row r="869" spans="3:3" s="2" customFormat="1" x14ac:dyDescent="0.25">
      <c r="C869" s="3"/>
    </row>
    <row r="870" spans="3:3" s="2" customFormat="1" x14ac:dyDescent="0.25">
      <c r="C870" s="3"/>
    </row>
    <row r="871" spans="3:3" s="2" customFormat="1" x14ac:dyDescent="0.25">
      <c r="C871" s="3"/>
    </row>
    <row r="872" spans="3:3" s="2" customFormat="1" x14ac:dyDescent="0.25">
      <c r="C872" s="3"/>
    </row>
    <row r="873" spans="3:3" s="2" customFormat="1" x14ac:dyDescent="0.25">
      <c r="C873" s="3"/>
    </row>
    <row r="874" spans="3:3" s="2" customFormat="1" x14ac:dyDescent="0.25">
      <c r="C874" s="3"/>
    </row>
    <row r="875" spans="3:3" s="2" customFormat="1" x14ac:dyDescent="0.25">
      <c r="C875" s="3"/>
    </row>
    <row r="876" spans="3:3" s="2" customFormat="1" x14ac:dyDescent="0.25">
      <c r="C876" s="3"/>
    </row>
    <row r="877" spans="3:3" s="2" customFormat="1" x14ac:dyDescent="0.25">
      <c r="C877" s="3"/>
    </row>
    <row r="878" spans="3:3" s="2" customFormat="1" x14ac:dyDescent="0.25">
      <c r="C878" s="3"/>
    </row>
    <row r="879" spans="3:3" s="2" customFormat="1" x14ac:dyDescent="0.25">
      <c r="C879" s="3"/>
    </row>
    <row r="880" spans="3:3" s="2" customFormat="1" x14ac:dyDescent="0.25">
      <c r="C880" s="3"/>
    </row>
    <row r="881" spans="3:3" s="2" customFormat="1" x14ac:dyDescent="0.25">
      <c r="C881" s="3"/>
    </row>
    <row r="882" spans="3:3" s="2" customFormat="1" x14ac:dyDescent="0.25">
      <c r="C882" s="3"/>
    </row>
    <row r="883" spans="3:3" s="2" customFormat="1" x14ac:dyDescent="0.25">
      <c r="C883" s="3"/>
    </row>
    <row r="884" spans="3:3" s="2" customFormat="1" x14ac:dyDescent="0.25">
      <c r="C884" s="3"/>
    </row>
    <row r="885" spans="3:3" s="2" customFormat="1" x14ac:dyDescent="0.25">
      <c r="C885" s="3"/>
    </row>
    <row r="886" spans="3:3" s="2" customFormat="1" x14ac:dyDescent="0.25">
      <c r="C886" s="3"/>
    </row>
    <row r="887" spans="3:3" s="2" customFormat="1" x14ac:dyDescent="0.25">
      <c r="C887" s="3"/>
    </row>
    <row r="888" spans="3:3" s="2" customFormat="1" x14ac:dyDescent="0.25">
      <c r="C888" s="3"/>
    </row>
    <row r="889" spans="3:3" s="2" customFormat="1" x14ac:dyDescent="0.25">
      <c r="C889" s="3"/>
    </row>
    <row r="890" spans="3:3" s="2" customFormat="1" x14ac:dyDescent="0.25">
      <c r="C890" s="3"/>
    </row>
    <row r="891" spans="3:3" s="2" customFormat="1" x14ac:dyDescent="0.25">
      <c r="C891" s="3"/>
    </row>
    <row r="892" spans="3:3" s="2" customFormat="1" x14ac:dyDescent="0.25">
      <c r="C892" s="3"/>
    </row>
    <row r="893" spans="3:3" s="2" customFormat="1" x14ac:dyDescent="0.25">
      <c r="C893" s="3"/>
    </row>
    <row r="894" spans="3:3" s="2" customFormat="1" x14ac:dyDescent="0.25">
      <c r="C894" s="3"/>
    </row>
    <row r="895" spans="3:3" s="2" customFormat="1" x14ac:dyDescent="0.25">
      <c r="C895" s="3"/>
    </row>
    <row r="896" spans="3:3" s="2" customFormat="1" x14ac:dyDescent="0.25">
      <c r="C896" s="3"/>
    </row>
    <row r="897" spans="3:3" s="2" customFormat="1" x14ac:dyDescent="0.25">
      <c r="C897" s="3"/>
    </row>
    <row r="898" spans="3:3" s="2" customFormat="1" x14ac:dyDescent="0.25">
      <c r="C898" s="3"/>
    </row>
    <row r="899" spans="3:3" s="2" customFormat="1" x14ac:dyDescent="0.25">
      <c r="C899" s="3"/>
    </row>
    <row r="900" spans="3:3" s="2" customFormat="1" x14ac:dyDescent="0.25">
      <c r="C900" s="3"/>
    </row>
    <row r="901" spans="3:3" s="2" customFormat="1" x14ac:dyDescent="0.25">
      <c r="C901" s="3"/>
    </row>
    <row r="902" spans="3:3" s="2" customFormat="1" x14ac:dyDescent="0.25">
      <c r="C902" s="3"/>
    </row>
    <row r="903" spans="3:3" s="2" customFormat="1" x14ac:dyDescent="0.25">
      <c r="C903" s="3"/>
    </row>
    <row r="904" spans="3:3" s="2" customFormat="1" x14ac:dyDescent="0.25">
      <c r="C904" s="3"/>
    </row>
    <row r="905" spans="3:3" s="2" customFormat="1" x14ac:dyDescent="0.25">
      <c r="C905" s="3"/>
    </row>
    <row r="906" spans="3:3" s="2" customFormat="1" x14ac:dyDescent="0.25">
      <c r="C906" s="3"/>
    </row>
    <row r="907" spans="3:3" s="2" customFormat="1" x14ac:dyDescent="0.25">
      <c r="C907" s="3"/>
    </row>
    <row r="908" spans="3:3" s="2" customFormat="1" x14ac:dyDescent="0.25">
      <c r="C908" s="3"/>
    </row>
    <row r="909" spans="3:3" s="2" customFormat="1" x14ac:dyDescent="0.25">
      <c r="C909" s="3"/>
    </row>
    <row r="910" spans="3:3" s="2" customFormat="1" x14ac:dyDescent="0.25">
      <c r="C910" s="3"/>
    </row>
    <row r="911" spans="3:3" s="2" customFormat="1" x14ac:dyDescent="0.25">
      <c r="C911" s="3"/>
    </row>
    <row r="912" spans="3:3" s="2" customFormat="1" x14ac:dyDescent="0.25">
      <c r="C912" s="3"/>
    </row>
    <row r="913" spans="3:3" s="2" customFormat="1" x14ac:dyDescent="0.25">
      <c r="C913" s="3"/>
    </row>
    <row r="914" spans="3:3" s="2" customFormat="1" x14ac:dyDescent="0.25">
      <c r="C914" s="3"/>
    </row>
    <row r="915" spans="3:3" s="2" customFormat="1" x14ac:dyDescent="0.25">
      <c r="C915" s="3"/>
    </row>
    <row r="916" spans="3:3" s="2" customFormat="1" x14ac:dyDescent="0.25">
      <c r="C916" s="3"/>
    </row>
    <row r="917" spans="3:3" s="2" customFormat="1" x14ac:dyDescent="0.25">
      <c r="C917" s="3"/>
    </row>
    <row r="918" spans="3:3" s="2" customFormat="1" x14ac:dyDescent="0.25">
      <c r="C918" s="3"/>
    </row>
    <row r="919" spans="3:3" s="2" customFormat="1" x14ac:dyDescent="0.25">
      <c r="C919" s="3"/>
    </row>
    <row r="920" spans="3:3" s="2" customFormat="1" x14ac:dyDescent="0.25">
      <c r="C920" s="3"/>
    </row>
    <row r="921" spans="3:3" s="2" customFormat="1" x14ac:dyDescent="0.25">
      <c r="C921" s="3"/>
    </row>
    <row r="922" spans="3:3" s="2" customFormat="1" x14ac:dyDescent="0.25">
      <c r="C922" s="3"/>
    </row>
    <row r="923" spans="3:3" s="2" customFormat="1" x14ac:dyDescent="0.25">
      <c r="C923" s="3"/>
    </row>
    <row r="924" spans="3:3" s="2" customFormat="1" x14ac:dyDescent="0.25">
      <c r="C924" s="3"/>
    </row>
    <row r="925" spans="3:3" s="2" customFormat="1" x14ac:dyDescent="0.25">
      <c r="C925" s="3"/>
    </row>
    <row r="926" spans="3:3" s="2" customFormat="1" x14ac:dyDescent="0.25">
      <c r="C926" s="3"/>
    </row>
    <row r="927" spans="3:3" s="2" customFormat="1" x14ac:dyDescent="0.25">
      <c r="C927" s="3"/>
    </row>
    <row r="928" spans="3:3" s="2" customFormat="1" x14ac:dyDescent="0.25">
      <c r="C928" s="3"/>
    </row>
    <row r="929" spans="3:3" s="2" customFormat="1" x14ac:dyDescent="0.25">
      <c r="C929" s="3"/>
    </row>
    <row r="930" spans="3:3" s="2" customFormat="1" x14ac:dyDescent="0.25">
      <c r="C930" s="3"/>
    </row>
    <row r="931" spans="3:3" s="2" customFormat="1" x14ac:dyDescent="0.25">
      <c r="C931" s="3"/>
    </row>
    <row r="932" spans="3:3" s="2" customFormat="1" x14ac:dyDescent="0.25">
      <c r="C932" s="3"/>
    </row>
    <row r="933" spans="3:3" s="2" customFormat="1" x14ac:dyDescent="0.25">
      <c r="C933" s="3"/>
    </row>
    <row r="934" spans="3:3" s="2" customFormat="1" x14ac:dyDescent="0.25">
      <c r="C934" s="3"/>
    </row>
    <row r="935" spans="3:3" s="2" customFormat="1" x14ac:dyDescent="0.25">
      <c r="C935" s="3"/>
    </row>
    <row r="936" spans="3:3" s="2" customFormat="1" x14ac:dyDescent="0.25">
      <c r="C936" s="3"/>
    </row>
    <row r="937" spans="3:3" s="2" customFormat="1" x14ac:dyDescent="0.25">
      <c r="C937" s="3"/>
    </row>
    <row r="938" spans="3:3" s="2" customFormat="1" x14ac:dyDescent="0.25">
      <c r="C938" s="3"/>
    </row>
    <row r="939" spans="3:3" s="2" customFormat="1" x14ac:dyDescent="0.25">
      <c r="C939" s="3"/>
    </row>
    <row r="940" spans="3:3" s="2" customFormat="1" x14ac:dyDescent="0.25">
      <c r="C940" s="3"/>
    </row>
    <row r="941" spans="3:3" s="2" customFormat="1" x14ac:dyDescent="0.25">
      <c r="C941" s="3"/>
    </row>
    <row r="942" spans="3:3" s="2" customFormat="1" x14ac:dyDescent="0.25">
      <c r="C942" s="3"/>
    </row>
    <row r="943" spans="3:3" s="2" customFormat="1" x14ac:dyDescent="0.25">
      <c r="C943" s="3"/>
    </row>
    <row r="944" spans="3:3" s="2" customFormat="1" x14ac:dyDescent="0.25">
      <c r="C944" s="3"/>
    </row>
    <row r="945" spans="3:3" s="2" customFormat="1" x14ac:dyDescent="0.25">
      <c r="C945" s="3"/>
    </row>
    <row r="946" spans="3:3" s="2" customFormat="1" x14ac:dyDescent="0.25">
      <c r="C946" s="3"/>
    </row>
    <row r="947" spans="3:3" s="2" customFormat="1" x14ac:dyDescent="0.25">
      <c r="C947" s="3"/>
    </row>
    <row r="948" spans="3:3" s="2" customFormat="1" x14ac:dyDescent="0.25">
      <c r="C948" s="3"/>
    </row>
    <row r="949" spans="3:3" s="2" customFormat="1" x14ac:dyDescent="0.25">
      <c r="C949" s="3"/>
    </row>
    <row r="950" spans="3:3" s="2" customFormat="1" x14ac:dyDescent="0.25">
      <c r="C950" s="3"/>
    </row>
    <row r="951" spans="3:3" s="2" customFormat="1" x14ac:dyDescent="0.25">
      <c r="C951" s="3"/>
    </row>
    <row r="952" spans="3:3" s="2" customFormat="1" x14ac:dyDescent="0.25">
      <c r="C952" s="3"/>
    </row>
    <row r="953" spans="3:3" s="2" customFormat="1" x14ac:dyDescent="0.25">
      <c r="C953" s="3"/>
    </row>
    <row r="954" spans="3:3" s="2" customFormat="1" x14ac:dyDescent="0.25">
      <c r="C954" s="3"/>
    </row>
    <row r="955" spans="3:3" s="2" customFormat="1" x14ac:dyDescent="0.25">
      <c r="C955" s="3"/>
    </row>
    <row r="956" spans="3:3" s="2" customFormat="1" x14ac:dyDescent="0.25">
      <c r="C956" s="3"/>
    </row>
    <row r="957" spans="3:3" s="2" customFormat="1" x14ac:dyDescent="0.25">
      <c r="C957" s="3"/>
    </row>
    <row r="958" spans="3:3" s="2" customFormat="1" x14ac:dyDescent="0.25">
      <c r="C958" s="3"/>
    </row>
    <row r="959" spans="3:3" s="2" customFormat="1" x14ac:dyDescent="0.25">
      <c r="C959" s="3"/>
    </row>
    <row r="960" spans="3:3" s="2" customFormat="1" x14ac:dyDescent="0.25">
      <c r="C960" s="3"/>
    </row>
    <row r="961" spans="3:3" s="2" customFormat="1" x14ac:dyDescent="0.25">
      <c r="C961" s="3"/>
    </row>
    <row r="962" spans="3:3" s="2" customFormat="1" x14ac:dyDescent="0.25">
      <c r="C962" s="3"/>
    </row>
    <row r="963" spans="3:3" s="2" customFormat="1" x14ac:dyDescent="0.25">
      <c r="C963" s="3"/>
    </row>
    <row r="964" spans="3:3" s="2" customFormat="1" x14ac:dyDescent="0.25">
      <c r="C964" s="3"/>
    </row>
    <row r="965" spans="3:3" s="2" customFormat="1" x14ac:dyDescent="0.25">
      <c r="C965" s="3"/>
    </row>
    <row r="966" spans="3:3" s="2" customFormat="1" x14ac:dyDescent="0.25">
      <c r="C966" s="3"/>
    </row>
    <row r="967" spans="3:3" s="2" customFormat="1" x14ac:dyDescent="0.25">
      <c r="C967" s="3"/>
    </row>
    <row r="968" spans="3:3" s="2" customFormat="1" x14ac:dyDescent="0.25">
      <c r="C968" s="3"/>
    </row>
    <row r="969" spans="3:3" s="2" customFormat="1" x14ac:dyDescent="0.25">
      <c r="C969" s="3"/>
    </row>
    <row r="970" spans="3:3" s="2" customFormat="1" x14ac:dyDescent="0.25">
      <c r="C970" s="3"/>
    </row>
    <row r="971" spans="3:3" s="2" customFormat="1" x14ac:dyDescent="0.25">
      <c r="C971" s="3"/>
    </row>
    <row r="972" spans="3:3" s="2" customFormat="1" x14ac:dyDescent="0.25">
      <c r="C972" s="3"/>
    </row>
    <row r="973" spans="3:3" s="2" customFormat="1" x14ac:dyDescent="0.25">
      <c r="C973" s="3"/>
    </row>
    <row r="974" spans="3:3" s="2" customFormat="1" x14ac:dyDescent="0.25">
      <c r="C974" s="3"/>
    </row>
    <row r="975" spans="3:3" s="2" customFormat="1" x14ac:dyDescent="0.25">
      <c r="C975" s="3"/>
    </row>
    <row r="976" spans="3:3" s="2" customFormat="1" x14ac:dyDescent="0.25">
      <c r="C976" s="3"/>
    </row>
    <row r="977" spans="3:3" s="2" customFormat="1" x14ac:dyDescent="0.25">
      <c r="C977" s="3"/>
    </row>
    <row r="978" spans="3:3" s="2" customFormat="1" x14ac:dyDescent="0.25">
      <c r="C978" s="3"/>
    </row>
    <row r="979" spans="3:3" s="2" customFormat="1" x14ac:dyDescent="0.25">
      <c r="C979" s="3"/>
    </row>
    <row r="980" spans="3:3" s="2" customFormat="1" x14ac:dyDescent="0.25">
      <c r="C980" s="3"/>
    </row>
    <row r="981" spans="3:3" s="2" customFormat="1" x14ac:dyDescent="0.25">
      <c r="C981" s="3"/>
    </row>
    <row r="982" spans="3:3" s="2" customFormat="1" x14ac:dyDescent="0.25">
      <c r="C982" s="3"/>
    </row>
    <row r="983" spans="3:3" s="2" customFormat="1" x14ac:dyDescent="0.25">
      <c r="C983" s="3"/>
    </row>
    <row r="984" spans="3:3" s="2" customFormat="1" x14ac:dyDescent="0.25">
      <c r="C984" s="3"/>
    </row>
    <row r="985" spans="3:3" s="2" customFormat="1" x14ac:dyDescent="0.25">
      <c r="C985" s="3"/>
    </row>
    <row r="986" spans="3:3" s="2" customFormat="1" x14ac:dyDescent="0.25">
      <c r="C986" s="3"/>
    </row>
    <row r="987" spans="3:3" s="2" customFormat="1" x14ac:dyDescent="0.25">
      <c r="C987" s="3"/>
    </row>
    <row r="988" spans="3:3" s="2" customFormat="1" x14ac:dyDescent="0.25">
      <c r="C988" s="3"/>
    </row>
    <row r="989" spans="3:3" s="2" customFormat="1" x14ac:dyDescent="0.25">
      <c r="C989" s="3"/>
    </row>
    <row r="990" spans="3:3" s="2" customFormat="1" x14ac:dyDescent="0.25">
      <c r="C990" s="3"/>
    </row>
    <row r="991" spans="3:3" s="2" customFormat="1" x14ac:dyDescent="0.25">
      <c r="C991" s="3"/>
    </row>
    <row r="992" spans="3:3" s="2" customFormat="1" x14ac:dyDescent="0.25">
      <c r="C992" s="3"/>
    </row>
    <row r="993" spans="3:3" s="2" customFormat="1" x14ac:dyDescent="0.25">
      <c r="C993" s="3"/>
    </row>
    <row r="994" spans="3:3" s="2" customFormat="1" x14ac:dyDescent="0.25">
      <c r="C994" s="3"/>
    </row>
    <row r="995" spans="3:3" s="2" customFormat="1" x14ac:dyDescent="0.25">
      <c r="C995" s="3"/>
    </row>
    <row r="996" spans="3:3" s="2" customFormat="1" x14ac:dyDescent="0.25">
      <c r="C996" s="3"/>
    </row>
    <row r="997" spans="3:3" s="2" customFormat="1" x14ac:dyDescent="0.25">
      <c r="C997" s="3"/>
    </row>
    <row r="998" spans="3:3" s="2" customFormat="1" x14ac:dyDescent="0.25">
      <c r="C998" s="3"/>
    </row>
    <row r="999" spans="3:3" s="2" customFormat="1" x14ac:dyDescent="0.25">
      <c r="C999" s="3"/>
    </row>
    <row r="1000" spans="3:3" s="2" customFormat="1" x14ac:dyDescent="0.25">
      <c r="C1000" s="3"/>
    </row>
    <row r="1001" spans="3:3" s="2" customFormat="1" x14ac:dyDescent="0.25">
      <c r="C1001" s="3"/>
    </row>
    <row r="1002" spans="3:3" s="2" customFormat="1" x14ac:dyDescent="0.25">
      <c r="C1002" s="3"/>
    </row>
    <row r="1003" spans="3:3" s="2" customFormat="1" x14ac:dyDescent="0.25">
      <c r="C1003" s="3"/>
    </row>
    <row r="1004" spans="3:3" s="2" customFormat="1" x14ac:dyDescent="0.25">
      <c r="C1004" s="3"/>
    </row>
    <row r="1005" spans="3:3" s="2" customFormat="1" x14ac:dyDescent="0.25">
      <c r="C1005" s="3"/>
    </row>
    <row r="1006" spans="3:3" s="2" customFormat="1" x14ac:dyDescent="0.25">
      <c r="C1006" s="3"/>
    </row>
    <row r="1007" spans="3:3" s="2" customFormat="1" x14ac:dyDescent="0.25">
      <c r="C1007" s="3"/>
    </row>
    <row r="1008" spans="3:3" s="2" customFormat="1" x14ac:dyDescent="0.25">
      <c r="C1008" s="3"/>
    </row>
    <row r="1009" spans="3:3" s="2" customFormat="1" x14ac:dyDescent="0.25">
      <c r="C1009" s="3"/>
    </row>
    <row r="1010" spans="3:3" s="2" customFormat="1" x14ac:dyDescent="0.25">
      <c r="C1010" s="3"/>
    </row>
    <row r="1011" spans="3:3" s="2" customFormat="1" x14ac:dyDescent="0.25">
      <c r="C1011" s="3"/>
    </row>
    <row r="1012" spans="3:3" s="2" customFormat="1" x14ac:dyDescent="0.25">
      <c r="C1012" s="3"/>
    </row>
    <row r="1013" spans="3:3" s="2" customFormat="1" x14ac:dyDescent="0.25">
      <c r="C1013" s="3"/>
    </row>
    <row r="1014" spans="3:3" s="2" customFormat="1" x14ac:dyDescent="0.25">
      <c r="C1014" s="3"/>
    </row>
    <row r="1015" spans="3:3" s="2" customFormat="1" x14ac:dyDescent="0.25">
      <c r="C1015" s="3"/>
    </row>
    <row r="1016" spans="3:3" s="2" customFormat="1" x14ac:dyDescent="0.25">
      <c r="C1016" s="3"/>
    </row>
    <row r="1017" spans="3:3" s="2" customFormat="1" x14ac:dyDescent="0.25">
      <c r="C1017" s="3"/>
    </row>
    <row r="1018" spans="3:3" s="2" customFormat="1" x14ac:dyDescent="0.25">
      <c r="C1018" s="3"/>
    </row>
    <row r="1019" spans="3:3" s="2" customFormat="1" x14ac:dyDescent="0.25">
      <c r="C1019" s="3"/>
    </row>
    <row r="1020" spans="3:3" s="2" customFormat="1" x14ac:dyDescent="0.25">
      <c r="C1020" s="3"/>
    </row>
    <row r="1021" spans="3:3" s="2" customFormat="1" x14ac:dyDescent="0.25">
      <c r="C1021" s="3"/>
    </row>
    <row r="1022" spans="3:3" s="2" customFormat="1" x14ac:dyDescent="0.25">
      <c r="C1022" s="3"/>
    </row>
    <row r="1023" spans="3:3" s="2" customFormat="1" x14ac:dyDescent="0.25">
      <c r="C1023" s="3"/>
    </row>
    <row r="1024" spans="3:3" s="2" customFormat="1" x14ac:dyDescent="0.25">
      <c r="C1024" s="3"/>
    </row>
    <row r="1025" spans="3:3" s="2" customFormat="1" x14ac:dyDescent="0.25">
      <c r="C1025" s="3"/>
    </row>
    <row r="1026" spans="3:3" s="2" customFormat="1" x14ac:dyDescent="0.25">
      <c r="C1026" s="3"/>
    </row>
    <row r="1027" spans="3:3" s="2" customFormat="1" x14ac:dyDescent="0.25">
      <c r="C1027" s="3"/>
    </row>
    <row r="1028" spans="3:3" s="2" customFormat="1" x14ac:dyDescent="0.25">
      <c r="C1028" s="3"/>
    </row>
    <row r="1029" spans="3:3" s="2" customFormat="1" x14ac:dyDescent="0.25">
      <c r="C1029" s="3"/>
    </row>
    <row r="1030" spans="3:3" s="2" customFormat="1" x14ac:dyDescent="0.25">
      <c r="C1030" s="3"/>
    </row>
    <row r="1031" spans="3:3" s="2" customFormat="1" x14ac:dyDescent="0.25">
      <c r="C1031" s="3"/>
    </row>
    <row r="1032" spans="3:3" s="2" customFormat="1" x14ac:dyDescent="0.25">
      <c r="C1032" s="3"/>
    </row>
    <row r="1033" spans="3:3" s="2" customFormat="1" x14ac:dyDescent="0.25">
      <c r="C1033" s="3"/>
    </row>
    <row r="1034" spans="3:3" s="2" customFormat="1" x14ac:dyDescent="0.25">
      <c r="C1034" s="3"/>
    </row>
    <row r="1035" spans="3:3" s="2" customFormat="1" x14ac:dyDescent="0.25">
      <c r="C1035" s="3"/>
    </row>
    <row r="1036" spans="3:3" s="2" customFormat="1" x14ac:dyDescent="0.25">
      <c r="C1036" s="3"/>
    </row>
    <row r="1037" spans="3:3" s="2" customFormat="1" x14ac:dyDescent="0.25">
      <c r="C1037" s="3"/>
    </row>
    <row r="1038" spans="3:3" s="2" customFormat="1" x14ac:dyDescent="0.25">
      <c r="C1038" s="3"/>
    </row>
    <row r="1039" spans="3:3" s="2" customFormat="1" x14ac:dyDescent="0.25">
      <c r="C1039" s="3"/>
    </row>
    <row r="1040" spans="3:3" s="2" customFormat="1" x14ac:dyDescent="0.25">
      <c r="C1040" s="3"/>
    </row>
    <row r="1041" spans="3:3" s="2" customFormat="1" x14ac:dyDescent="0.25">
      <c r="C1041" s="3"/>
    </row>
    <row r="1042" spans="3:3" s="2" customFormat="1" x14ac:dyDescent="0.25">
      <c r="C1042" s="3"/>
    </row>
    <row r="1043" spans="3:3" s="2" customFormat="1" x14ac:dyDescent="0.25">
      <c r="C1043" s="3"/>
    </row>
    <row r="1044" spans="3:3" s="2" customFormat="1" x14ac:dyDescent="0.25">
      <c r="C1044" s="3"/>
    </row>
    <row r="1045" spans="3:3" s="2" customFormat="1" x14ac:dyDescent="0.25">
      <c r="C1045" s="3"/>
    </row>
    <row r="1046" spans="3:3" s="2" customFormat="1" x14ac:dyDescent="0.25">
      <c r="C1046" s="3"/>
    </row>
    <row r="1047" spans="3:3" s="2" customFormat="1" x14ac:dyDescent="0.25">
      <c r="C1047" s="3"/>
    </row>
    <row r="1048" spans="3:3" s="2" customFormat="1" x14ac:dyDescent="0.25">
      <c r="C1048" s="3"/>
    </row>
    <row r="1049" spans="3:3" s="2" customFormat="1" x14ac:dyDescent="0.25">
      <c r="C1049" s="3"/>
    </row>
    <row r="1050" spans="3:3" s="2" customFormat="1" x14ac:dyDescent="0.25">
      <c r="C1050" s="3"/>
    </row>
    <row r="1051" spans="3:3" s="2" customFormat="1" x14ac:dyDescent="0.25">
      <c r="C1051" s="3"/>
    </row>
    <row r="1052" spans="3:3" s="2" customFormat="1" x14ac:dyDescent="0.25">
      <c r="C1052" s="3"/>
    </row>
    <row r="1053" spans="3:3" s="2" customFormat="1" x14ac:dyDescent="0.25">
      <c r="C1053" s="3"/>
    </row>
    <row r="1054" spans="3:3" s="2" customFormat="1" x14ac:dyDescent="0.25">
      <c r="C1054" s="3"/>
    </row>
    <row r="1055" spans="3:3" s="2" customFormat="1" x14ac:dyDescent="0.25">
      <c r="C1055" s="3"/>
    </row>
    <row r="1056" spans="3:3" s="2" customFormat="1" x14ac:dyDescent="0.25">
      <c r="C1056" s="3"/>
    </row>
    <row r="1057" spans="3:3" s="2" customFormat="1" x14ac:dyDescent="0.25">
      <c r="C1057" s="3"/>
    </row>
    <row r="1058" spans="3:3" s="2" customFormat="1" x14ac:dyDescent="0.25">
      <c r="C1058" s="3"/>
    </row>
    <row r="1059" spans="3:3" s="2" customFormat="1" x14ac:dyDescent="0.25">
      <c r="C1059" s="3"/>
    </row>
    <row r="1060" spans="3:3" s="2" customFormat="1" x14ac:dyDescent="0.25">
      <c r="C1060" s="3"/>
    </row>
    <row r="1061" spans="3:3" s="2" customFormat="1" x14ac:dyDescent="0.25">
      <c r="C1061" s="3"/>
    </row>
    <row r="1062" spans="3:3" s="2" customFormat="1" x14ac:dyDescent="0.25">
      <c r="C1062" s="3"/>
    </row>
    <row r="1063" spans="3:3" s="2" customFormat="1" x14ac:dyDescent="0.25">
      <c r="C1063" s="3"/>
    </row>
    <row r="1064" spans="3:3" s="2" customFormat="1" x14ac:dyDescent="0.25">
      <c r="C1064" s="3"/>
    </row>
    <row r="1065" spans="3:3" s="2" customFormat="1" x14ac:dyDescent="0.25">
      <c r="C1065" s="3"/>
    </row>
    <row r="1066" spans="3:3" s="2" customFormat="1" x14ac:dyDescent="0.25">
      <c r="C1066" s="3"/>
    </row>
    <row r="1067" spans="3:3" s="2" customFormat="1" x14ac:dyDescent="0.25">
      <c r="C1067" s="3"/>
    </row>
    <row r="1068" spans="3:3" s="2" customFormat="1" x14ac:dyDescent="0.25">
      <c r="C1068" s="3"/>
    </row>
    <row r="1069" spans="3:3" s="2" customFormat="1" x14ac:dyDescent="0.25">
      <c r="C1069" s="3"/>
    </row>
    <row r="1070" spans="3:3" s="2" customFormat="1" x14ac:dyDescent="0.25">
      <c r="C1070" s="3"/>
    </row>
    <row r="1071" spans="3:3" s="2" customFormat="1" x14ac:dyDescent="0.25">
      <c r="C1071" s="3"/>
    </row>
    <row r="1072" spans="3:3" s="2" customFormat="1" x14ac:dyDescent="0.25">
      <c r="C1072" s="3"/>
    </row>
    <row r="1073" spans="3:3" s="2" customFormat="1" x14ac:dyDescent="0.25">
      <c r="C1073" s="3"/>
    </row>
    <row r="1074" spans="3:3" s="2" customFormat="1" x14ac:dyDescent="0.25">
      <c r="C1074" s="3"/>
    </row>
    <row r="1075" spans="3:3" s="2" customFormat="1" x14ac:dyDescent="0.25">
      <c r="C1075" s="3"/>
    </row>
    <row r="1076" spans="3:3" s="2" customFormat="1" x14ac:dyDescent="0.25">
      <c r="C1076" s="3"/>
    </row>
    <row r="1077" spans="3:3" s="2" customFormat="1" x14ac:dyDescent="0.25">
      <c r="C1077" s="3"/>
    </row>
    <row r="1078" spans="3:3" s="2" customFormat="1" x14ac:dyDescent="0.25">
      <c r="C1078" s="3"/>
    </row>
    <row r="1079" spans="3:3" s="2" customFormat="1" x14ac:dyDescent="0.25">
      <c r="C1079" s="3"/>
    </row>
    <row r="1080" spans="3:3" s="2" customFormat="1" x14ac:dyDescent="0.25">
      <c r="C1080" s="3"/>
    </row>
    <row r="1081" spans="3:3" s="2" customFormat="1" x14ac:dyDescent="0.25">
      <c r="C1081" s="3"/>
    </row>
    <row r="1082" spans="3:3" s="2" customFormat="1" x14ac:dyDescent="0.25">
      <c r="C1082" s="3"/>
    </row>
    <row r="1083" spans="3:3" s="2" customFormat="1" x14ac:dyDescent="0.25">
      <c r="C1083" s="3"/>
    </row>
    <row r="1084" spans="3:3" s="2" customFormat="1" x14ac:dyDescent="0.25">
      <c r="C1084" s="3"/>
    </row>
    <row r="1085" spans="3:3" s="2" customFormat="1" x14ac:dyDescent="0.25">
      <c r="C1085" s="3"/>
    </row>
    <row r="1086" spans="3:3" s="2" customFormat="1" x14ac:dyDescent="0.25">
      <c r="C1086" s="3"/>
    </row>
    <row r="1087" spans="3:3" s="2" customFormat="1" x14ac:dyDescent="0.25">
      <c r="C1087" s="3"/>
    </row>
    <row r="1088" spans="3:3" s="2" customFormat="1" x14ac:dyDescent="0.25">
      <c r="C1088" s="3"/>
    </row>
    <row r="1089" spans="3:3" s="2" customFormat="1" x14ac:dyDescent="0.25">
      <c r="C1089" s="3"/>
    </row>
    <row r="1090" spans="3:3" s="2" customFormat="1" x14ac:dyDescent="0.25">
      <c r="C1090" s="3"/>
    </row>
    <row r="1091" spans="3:3" s="2" customFormat="1" x14ac:dyDescent="0.25">
      <c r="C1091" s="3"/>
    </row>
    <row r="1092" spans="3:3" s="2" customFormat="1" x14ac:dyDescent="0.25">
      <c r="C1092" s="3"/>
    </row>
    <row r="1093" spans="3:3" s="2" customFormat="1" x14ac:dyDescent="0.25">
      <c r="C1093" s="3"/>
    </row>
    <row r="1094" spans="3:3" s="2" customFormat="1" x14ac:dyDescent="0.25">
      <c r="C1094" s="3"/>
    </row>
    <row r="1095" spans="3:3" s="2" customFormat="1" x14ac:dyDescent="0.25">
      <c r="C1095" s="3"/>
    </row>
    <row r="1096" spans="3:3" s="2" customFormat="1" x14ac:dyDescent="0.25">
      <c r="C1096" s="3"/>
    </row>
    <row r="1097" spans="3:3" s="2" customFormat="1" x14ac:dyDescent="0.25">
      <c r="C1097" s="3"/>
    </row>
    <row r="1098" spans="3:3" s="2" customFormat="1" x14ac:dyDescent="0.25">
      <c r="C1098" s="3"/>
    </row>
    <row r="1099" spans="3:3" s="2" customFormat="1" x14ac:dyDescent="0.25">
      <c r="C1099" s="3"/>
    </row>
    <row r="1100" spans="3:3" s="2" customFormat="1" x14ac:dyDescent="0.25">
      <c r="C1100" s="3"/>
    </row>
    <row r="1101" spans="3:3" s="2" customFormat="1" x14ac:dyDescent="0.25">
      <c r="C1101" s="3"/>
    </row>
    <row r="1102" spans="3:3" s="2" customFormat="1" x14ac:dyDescent="0.25">
      <c r="C1102" s="3"/>
    </row>
    <row r="1103" spans="3:3" s="2" customFormat="1" x14ac:dyDescent="0.25">
      <c r="C1103" s="3"/>
    </row>
    <row r="1104" spans="3:3" s="2" customFormat="1" x14ac:dyDescent="0.25">
      <c r="C1104" s="3"/>
    </row>
    <row r="1105" spans="3:3" s="2" customFormat="1" x14ac:dyDescent="0.25">
      <c r="C1105" s="3"/>
    </row>
    <row r="1106" spans="3:3" s="2" customFormat="1" x14ac:dyDescent="0.25">
      <c r="C1106" s="3"/>
    </row>
    <row r="1107" spans="3:3" s="2" customFormat="1" x14ac:dyDescent="0.25">
      <c r="C1107" s="3"/>
    </row>
    <row r="1108" spans="3:3" s="2" customFormat="1" x14ac:dyDescent="0.25">
      <c r="C1108" s="3"/>
    </row>
    <row r="1109" spans="3:3" s="2" customFormat="1" x14ac:dyDescent="0.25">
      <c r="C1109" s="3"/>
    </row>
    <row r="1110" spans="3:3" s="2" customFormat="1" x14ac:dyDescent="0.25">
      <c r="C1110" s="3"/>
    </row>
    <row r="1111" spans="3:3" s="2" customFormat="1" x14ac:dyDescent="0.25">
      <c r="C1111" s="3"/>
    </row>
    <row r="1112" spans="3:3" s="2" customFormat="1" x14ac:dyDescent="0.25">
      <c r="C1112" s="3"/>
    </row>
    <row r="1113" spans="3:3" s="2" customFormat="1" x14ac:dyDescent="0.25">
      <c r="C1113" s="3"/>
    </row>
    <row r="1114" spans="3:3" s="2" customFormat="1" x14ac:dyDescent="0.25">
      <c r="C1114" s="3"/>
    </row>
    <row r="1115" spans="3:3" s="2" customFormat="1" x14ac:dyDescent="0.25">
      <c r="C1115" s="3"/>
    </row>
    <row r="1116" spans="3:3" s="2" customFormat="1" x14ac:dyDescent="0.25">
      <c r="C1116" s="3"/>
    </row>
    <row r="1117" spans="3:3" s="2" customFormat="1" x14ac:dyDescent="0.25">
      <c r="C1117" s="3"/>
    </row>
    <row r="1118" spans="3:3" s="2" customFormat="1" x14ac:dyDescent="0.25">
      <c r="C1118" s="3"/>
    </row>
    <row r="1119" spans="3:3" s="2" customFormat="1" x14ac:dyDescent="0.25">
      <c r="C1119" s="3"/>
    </row>
    <row r="1120" spans="3:3" s="2" customFormat="1" x14ac:dyDescent="0.25">
      <c r="C1120" s="3"/>
    </row>
    <row r="1121" spans="3:3" s="2" customFormat="1" x14ac:dyDescent="0.25">
      <c r="C1121" s="3"/>
    </row>
    <row r="1122" spans="3:3" s="2" customFormat="1" x14ac:dyDescent="0.25">
      <c r="C1122" s="3"/>
    </row>
    <row r="1123" spans="3:3" s="2" customFormat="1" x14ac:dyDescent="0.25">
      <c r="C1123" s="3"/>
    </row>
    <row r="1124" spans="3:3" s="2" customFormat="1" x14ac:dyDescent="0.25">
      <c r="C1124" s="3"/>
    </row>
    <row r="1125" spans="3:3" s="2" customFormat="1" x14ac:dyDescent="0.25">
      <c r="C1125" s="3"/>
    </row>
    <row r="1126" spans="3:3" s="2" customFormat="1" x14ac:dyDescent="0.25">
      <c r="C1126" s="3"/>
    </row>
    <row r="1127" spans="3:3" s="2" customFormat="1" x14ac:dyDescent="0.25">
      <c r="C1127" s="3"/>
    </row>
    <row r="1128" spans="3:3" s="2" customFormat="1" x14ac:dyDescent="0.25">
      <c r="C1128" s="3"/>
    </row>
    <row r="1129" spans="3:3" s="2" customFormat="1" x14ac:dyDescent="0.25">
      <c r="C1129" s="3"/>
    </row>
    <row r="1130" spans="3:3" s="2" customFormat="1" x14ac:dyDescent="0.25">
      <c r="C1130" s="3"/>
    </row>
    <row r="1131" spans="3:3" s="2" customFormat="1" x14ac:dyDescent="0.25">
      <c r="C1131" s="3"/>
    </row>
    <row r="1132" spans="3:3" s="2" customFormat="1" x14ac:dyDescent="0.25">
      <c r="C1132" s="3"/>
    </row>
    <row r="1133" spans="3:3" s="2" customFormat="1" x14ac:dyDescent="0.25">
      <c r="C1133" s="3"/>
    </row>
    <row r="1134" spans="3:3" s="2" customFormat="1" x14ac:dyDescent="0.25">
      <c r="C1134" s="3"/>
    </row>
    <row r="1135" spans="3:3" s="2" customFormat="1" x14ac:dyDescent="0.25">
      <c r="C1135" s="3"/>
    </row>
    <row r="1136" spans="3:3" s="2" customFormat="1" x14ac:dyDescent="0.25">
      <c r="C1136" s="3"/>
    </row>
    <row r="1137" spans="3:3" s="2" customFormat="1" x14ac:dyDescent="0.25">
      <c r="C1137" s="3"/>
    </row>
    <row r="1138" spans="3:3" s="2" customFormat="1" x14ac:dyDescent="0.25">
      <c r="C1138" s="3"/>
    </row>
    <row r="1139" spans="3:3" s="2" customFormat="1" x14ac:dyDescent="0.25">
      <c r="C1139" s="3"/>
    </row>
    <row r="1140" spans="3:3" s="2" customFormat="1" x14ac:dyDescent="0.25">
      <c r="C1140" s="3"/>
    </row>
    <row r="1141" spans="3:3" s="2" customFormat="1" x14ac:dyDescent="0.25">
      <c r="C1141" s="3"/>
    </row>
    <row r="1142" spans="3:3" s="2" customFormat="1" x14ac:dyDescent="0.25">
      <c r="C1142" s="3"/>
    </row>
    <row r="1143" spans="3:3" s="2" customFormat="1" x14ac:dyDescent="0.25">
      <c r="C1143" s="3"/>
    </row>
    <row r="1144" spans="3:3" s="2" customFormat="1" x14ac:dyDescent="0.25">
      <c r="C1144" s="3"/>
    </row>
    <row r="1145" spans="3:3" s="2" customFormat="1" x14ac:dyDescent="0.25">
      <c r="C1145" s="3"/>
    </row>
    <row r="1146" spans="3:3" s="2" customFormat="1" x14ac:dyDescent="0.25">
      <c r="C1146" s="3"/>
    </row>
    <row r="1147" spans="3:3" s="2" customFormat="1" x14ac:dyDescent="0.25">
      <c r="C1147" s="3"/>
    </row>
    <row r="1148" spans="3:3" s="2" customFormat="1" x14ac:dyDescent="0.25">
      <c r="C1148" s="3"/>
    </row>
    <row r="1149" spans="3:3" s="2" customFormat="1" x14ac:dyDescent="0.25">
      <c r="C1149" s="3"/>
    </row>
    <row r="1150" spans="3:3" s="2" customFormat="1" x14ac:dyDescent="0.25">
      <c r="C1150" s="3"/>
    </row>
    <row r="1151" spans="3:3" s="2" customFormat="1" x14ac:dyDescent="0.25">
      <c r="C1151" s="3"/>
    </row>
    <row r="1152" spans="3:3" s="2" customFormat="1" x14ac:dyDescent="0.25">
      <c r="C1152" s="3"/>
    </row>
    <row r="1153" spans="3:3" s="2" customFormat="1" x14ac:dyDescent="0.25">
      <c r="C1153" s="3"/>
    </row>
    <row r="1154" spans="3:3" s="2" customFormat="1" x14ac:dyDescent="0.25">
      <c r="C1154" s="3"/>
    </row>
    <row r="1155" spans="3:3" s="2" customFormat="1" x14ac:dyDescent="0.25">
      <c r="C1155" s="3"/>
    </row>
    <row r="1156" spans="3:3" s="2" customFormat="1" x14ac:dyDescent="0.25">
      <c r="C1156" s="3"/>
    </row>
    <row r="1157" spans="3:3" s="2" customFormat="1" x14ac:dyDescent="0.25">
      <c r="C1157" s="3"/>
    </row>
    <row r="1158" spans="3:3" s="2" customFormat="1" x14ac:dyDescent="0.25">
      <c r="C1158" s="3"/>
    </row>
    <row r="1159" spans="3:3" s="2" customFormat="1" x14ac:dyDescent="0.25">
      <c r="C1159" s="3"/>
    </row>
    <row r="1160" spans="3:3" s="2" customFormat="1" x14ac:dyDescent="0.25">
      <c r="C1160" s="3"/>
    </row>
    <row r="1161" spans="3:3" s="2" customFormat="1" x14ac:dyDescent="0.25">
      <c r="C1161" s="3"/>
    </row>
    <row r="1162" spans="3:3" s="2" customFormat="1" x14ac:dyDescent="0.25">
      <c r="C1162" s="3"/>
    </row>
    <row r="1163" spans="3:3" s="2" customFormat="1" x14ac:dyDescent="0.25">
      <c r="C1163" s="3"/>
    </row>
    <row r="1164" spans="3:3" s="2" customFormat="1" x14ac:dyDescent="0.25">
      <c r="C1164" s="3"/>
    </row>
    <row r="1165" spans="3:3" s="2" customFormat="1" x14ac:dyDescent="0.25">
      <c r="C1165" s="3"/>
    </row>
    <row r="1166" spans="3:3" s="2" customFormat="1" x14ac:dyDescent="0.25">
      <c r="C1166" s="3"/>
    </row>
    <row r="1167" spans="3:3" s="2" customFormat="1" x14ac:dyDescent="0.25">
      <c r="C1167" s="3"/>
    </row>
    <row r="1168" spans="3:3" s="2" customFormat="1" x14ac:dyDescent="0.25">
      <c r="C1168" s="3"/>
    </row>
    <row r="1169" spans="3:3" s="2" customFormat="1" x14ac:dyDescent="0.25">
      <c r="C1169" s="3"/>
    </row>
    <row r="1170" spans="3:3" s="2" customFormat="1" x14ac:dyDescent="0.25">
      <c r="C1170" s="3"/>
    </row>
    <row r="1171" spans="3:3" s="2" customFormat="1" x14ac:dyDescent="0.25">
      <c r="C1171" s="3"/>
    </row>
    <row r="1172" spans="3:3" s="2" customFormat="1" x14ac:dyDescent="0.25">
      <c r="C1172" s="3"/>
    </row>
    <row r="1173" spans="3:3" s="2" customFormat="1" x14ac:dyDescent="0.25">
      <c r="C1173" s="3"/>
    </row>
    <row r="1174" spans="3:3" s="2" customFormat="1" x14ac:dyDescent="0.25">
      <c r="C1174" s="3"/>
    </row>
    <row r="1175" spans="3:3" s="2" customFormat="1" x14ac:dyDescent="0.25">
      <c r="C1175" s="3"/>
    </row>
    <row r="1176" spans="3:3" s="2" customFormat="1" x14ac:dyDescent="0.25">
      <c r="C1176" s="3"/>
    </row>
    <row r="1177" spans="3:3" s="2" customFormat="1" x14ac:dyDescent="0.25">
      <c r="C1177" s="3"/>
    </row>
    <row r="1178" spans="3:3" s="2" customFormat="1" x14ac:dyDescent="0.25">
      <c r="C1178" s="3"/>
    </row>
    <row r="1179" spans="3:3" s="2" customFormat="1" x14ac:dyDescent="0.25">
      <c r="C1179" s="3"/>
    </row>
    <row r="1180" spans="3:3" s="2" customFormat="1" x14ac:dyDescent="0.25">
      <c r="C1180" s="3"/>
    </row>
    <row r="1181" spans="3:3" s="2" customFormat="1" x14ac:dyDescent="0.25">
      <c r="C1181" s="3"/>
    </row>
    <row r="1182" spans="3:3" s="2" customFormat="1" x14ac:dyDescent="0.25">
      <c r="C1182" s="3"/>
    </row>
    <row r="1183" spans="3:3" s="2" customFormat="1" x14ac:dyDescent="0.25">
      <c r="C1183" s="3"/>
    </row>
    <row r="1184" spans="3:3" s="2" customFormat="1" x14ac:dyDescent="0.25">
      <c r="C1184" s="3"/>
    </row>
    <row r="1185" spans="3:3" s="2" customFormat="1" x14ac:dyDescent="0.25">
      <c r="C1185" s="3"/>
    </row>
    <row r="1186" spans="3:3" s="2" customFormat="1" x14ac:dyDescent="0.25">
      <c r="C1186" s="3"/>
    </row>
    <row r="1187" spans="3:3" s="2" customFormat="1" x14ac:dyDescent="0.25">
      <c r="C1187" s="3"/>
    </row>
    <row r="1188" spans="3:3" s="2" customFormat="1" x14ac:dyDescent="0.25">
      <c r="C1188" s="3"/>
    </row>
    <row r="1189" spans="3:3" s="2" customFormat="1" x14ac:dyDescent="0.25">
      <c r="C1189" s="3"/>
    </row>
    <row r="1190" spans="3:3" s="2" customFormat="1" x14ac:dyDescent="0.25">
      <c r="C1190" s="3"/>
    </row>
    <row r="1191" spans="3:3" s="2" customFormat="1" x14ac:dyDescent="0.25">
      <c r="C1191" s="3"/>
    </row>
    <row r="1192" spans="3:3" s="2" customFormat="1" x14ac:dyDescent="0.25">
      <c r="C1192" s="3"/>
    </row>
    <row r="1193" spans="3:3" s="2" customFormat="1" x14ac:dyDescent="0.25">
      <c r="C1193" s="3"/>
    </row>
    <row r="1194" spans="3:3" s="2" customFormat="1" x14ac:dyDescent="0.25">
      <c r="C1194" s="3"/>
    </row>
    <row r="1195" spans="3:3" s="2" customFormat="1" x14ac:dyDescent="0.25">
      <c r="C1195" s="3"/>
    </row>
    <row r="1196" spans="3:3" s="2" customFormat="1" x14ac:dyDescent="0.25">
      <c r="C1196" s="3"/>
    </row>
    <row r="1197" spans="3:3" s="2" customFormat="1" x14ac:dyDescent="0.25">
      <c r="C1197" s="3"/>
    </row>
    <row r="1198" spans="3:3" s="2" customFormat="1" x14ac:dyDescent="0.25">
      <c r="C1198" s="3"/>
    </row>
    <row r="1199" spans="3:3" s="2" customFormat="1" x14ac:dyDescent="0.25">
      <c r="C1199" s="3"/>
    </row>
    <row r="1200" spans="3:3" s="2" customFormat="1" x14ac:dyDescent="0.25">
      <c r="C1200" s="3"/>
    </row>
    <row r="1201" spans="3:3" s="2" customFormat="1" x14ac:dyDescent="0.25">
      <c r="C1201" s="3"/>
    </row>
    <row r="1202" spans="3:3" s="2" customFormat="1" x14ac:dyDescent="0.25">
      <c r="C1202" s="3"/>
    </row>
    <row r="1203" spans="3:3" s="2" customFormat="1" x14ac:dyDescent="0.25">
      <c r="C1203" s="3"/>
    </row>
    <row r="1204" spans="3:3" s="2" customFormat="1" x14ac:dyDescent="0.25">
      <c r="C1204" s="3"/>
    </row>
    <row r="1205" spans="3:3" s="2" customFormat="1" x14ac:dyDescent="0.25">
      <c r="C1205" s="3"/>
    </row>
    <row r="1206" spans="3:3" s="2" customFormat="1" x14ac:dyDescent="0.25">
      <c r="C1206" s="3"/>
    </row>
    <row r="1207" spans="3:3" s="2" customFormat="1" x14ac:dyDescent="0.25">
      <c r="C1207" s="3"/>
    </row>
    <row r="1208" spans="3:3" s="2" customFormat="1" x14ac:dyDescent="0.25">
      <c r="C1208" s="3"/>
    </row>
    <row r="1209" spans="3:3" s="2" customFormat="1" x14ac:dyDescent="0.25">
      <c r="C1209" s="3"/>
    </row>
    <row r="1210" spans="3:3" s="2" customFormat="1" x14ac:dyDescent="0.25">
      <c r="C1210" s="3"/>
    </row>
    <row r="1211" spans="3:3" s="2" customFormat="1" x14ac:dyDescent="0.25">
      <c r="C1211" s="3"/>
    </row>
    <row r="1212" spans="3:3" s="2" customFormat="1" x14ac:dyDescent="0.25">
      <c r="C1212" s="3"/>
    </row>
    <row r="1213" spans="3:3" s="2" customFormat="1" x14ac:dyDescent="0.25">
      <c r="C1213" s="3"/>
    </row>
    <row r="1214" spans="3:3" s="2" customFormat="1" x14ac:dyDescent="0.25">
      <c r="C1214" s="3"/>
    </row>
    <row r="1215" spans="3:3" s="2" customFormat="1" x14ac:dyDescent="0.25">
      <c r="C1215" s="3"/>
    </row>
    <row r="1216" spans="3:3" s="2" customFormat="1" x14ac:dyDescent="0.25">
      <c r="C1216" s="3"/>
    </row>
    <row r="1217" spans="3:3" s="2" customFormat="1" x14ac:dyDescent="0.25">
      <c r="C1217" s="3"/>
    </row>
    <row r="1218" spans="3:3" s="2" customFormat="1" x14ac:dyDescent="0.25">
      <c r="C1218" s="3"/>
    </row>
    <row r="1219" spans="3:3" s="2" customFormat="1" x14ac:dyDescent="0.25">
      <c r="C1219" s="3"/>
    </row>
    <row r="1220" spans="3:3" s="2" customFormat="1" x14ac:dyDescent="0.25">
      <c r="C1220" s="3"/>
    </row>
    <row r="1221" spans="3:3" s="2" customFormat="1" x14ac:dyDescent="0.25">
      <c r="C1221" s="3"/>
    </row>
    <row r="1222" spans="3:3" s="2" customFormat="1" x14ac:dyDescent="0.25">
      <c r="C1222" s="3"/>
    </row>
    <row r="1223" spans="3:3" s="2" customFormat="1" x14ac:dyDescent="0.25">
      <c r="C1223" s="3"/>
    </row>
    <row r="1224" spans="3:3" s="2" customFormat="1" x14ac:dyDescent="0.25">
      <c r="C1224" s="3"/>
    </row>
    <row r="1225" spans="3:3" s="2" customFormat="1" x14ac:dyDescent="0.25">
      <c r="C1225" s="3"/>
    </row>
    <row r="1226" spans="3:3" s="2" customFormat="1" x14ac:dyDescent="0.25">
      <c r="C1226" s="3"/>
    </row>
    <row r="1227" spans="3:3" s="2" customFormat="1" x14ac:dyDescent="0.25">
      <c r="C1227" s="3"/>
    </row>
    <row r="1228" spans="3:3" s="2" customFormat="1" x14ac:dyDescent="0.25">
      <c r="C1228" s="3"/>
    </row>
    <row r="1229" spans="3:3" s="2" customFormat="1" x14ac:dyDescent="0.25">
      <c r="C1229" s="3"/>
    </row>
    <row r="1230" spans="3:3" s="2" customFormat="1" x14ac:dyDescent="0.25">
      <c r="C1230" s="3"/>
    </row>
    <row r="1231" spans="3:3" s="2" customFormat="1" x14ac:dyDescent="0.25">
      <c r="C1231" s="3"/>
    </row>
    <row r="1232" spans="3:3" s="2" customFormat="1" x14ac:dyDescent="0.25">
      <c r="C1232" s="3"/>
    </row>
    <row r="1233" spans="3:3" s="2" customFormat="1" x14ac:dyDescent="0.25">
      <c r="C1233" s="3"/>
    </row>
    <row r="1234" spans="3:3" s="2" customFormat="1" x14ac:dyDescent="0.25">
      <c r="C1234" s="3"/>
    </row>
    <row r="1235" spans="3:3" s="2" customFormat="1" x14ac:dyDescent="0.25">
      <c r="C1235" s="3"/>
    </row>
    <row r="1236" spans="3:3" s="2" customFormat="1" x14ac:dyDescent="0.25">
      <c r="C1236" s="3"/>
    </row>
    <row r="1237" spans="3:3" s="2" customFormat="1" x14ac:dyDescent="0.25">
      <c r="C1237" s="3"/>
    </row>
    <row r="1238" spans="3:3" s="2" customFormat="1" x14ac:dyDescent="0.25">
      <c r="C1238" s="3"/>
    </row>
    <row r="1239" spans="3:3" s="2" customFormat="1" x14ac:dyDescent="0.25">
      <c r="C1239" s="3"/>
    </row>
    <row r="1240" spans="3:3" s="2" customFormat="1" x14ac:dyDescent="0.25">
      <c r="C1240" s="3"/>
    </row>
    <row r="1241" spans="3:3" s="2" customFormat="1" x14ac:dyDescent="0.25">
      <c r="C1241" s="3"/>
    </row>
    <row r="1242" spans="3:3" s="2" customFormat="1" x14ac:dyDescent="0.25">
      <c r="C1242" s="3"/>
    </row>
    <row r="1243" spans="3:3" s="2" customFormat="1" x14ac:dyDescent="0.25">
      <c r="C1243" s="3"/>
    </row>
    <row r="1244" spans="3:3" s="2" customFormat="1" x14ac:dyDescent="0.25">
      <c r="C1244" s="3"/>
    </row>
    <row r="1245" spans="3:3" s="2" customFormat="1" x14ac:dyDescent="0.25">
      <c r="C1245" s="3"/>
    </row>
    <row r="1246" spans="3:3" s="2" customFormat="1" x14ac:dyDescent="0.25">
      <c r="C1246" s="3"/>
    </row>
    <row r="1247" spans="3:3" s="2" customFormat="1" x14ac:dyDescent="0.25">
      <c r="C1247" s="3"/>
    </row>
    <row r="1248" spans="3:3" s="2" customFormat="1" x14ac:dyDescent="0.25">
      <c r="C1248" s="3"/>
    </row>
    <row r="1249" spans="3:3" s="2" customFormat="1" x14ac:dyDescent="0.25">
      <c r="C1249" s="3"/>
    </row>
    <row r="1250" spans="3:3" s="2" customFormat="1" x14ac:dyDescent="0.25">
      <c r="C1250" s="3"/>
    </row>
    <row r="1251" spans="3:3" s="2" customFormat="1" x14ac:dyDescent="0.25">
      <c r="C1251" s="3"/>
    </row>
    <row r="1252" spans="3:3" s="2" customFormat="1" x14ac:dyDescent="0.25">
      <c r="C1252" s="3"/>
    </row>
    <row r="1253" spans="3:3" s="2" customFormat="1" x14ac:dyDescent="0.25">
      <c r="C1253" s="3"/>
    </row>
    <row r="1254" spans="3:3" s="2" customFormat="1" x14ac:dyDescent="0.25">
      <c r="C1254" s="3"/>
    </row>
    <row r="1255" spans="3:3" s="2" customFormat="1" x14ac:dyDescent="0.25">
      <c r="C1255" s="3"/>
    </row>
    <row r="1256" spans="3:3" s="2" customFormat="1" x14ac:dyDescent="0.25">
      <c r="C1256" s="3"/>
    </row>
    <row r="1257" spans="3:3" s="2" customFormat="1" x14ac:dyDescent="0.25">
      <c r="C1257" s="3"/>
    </row>
    <row r="1258" spans="3:3" s="2" customFormat="1" x14ac:dyDescent="0.25">
      <c r="C1258" s="3"/>
    </row>
    <row r="1259" spans="3:3" s="2" customFormat="1" x14ac:dyDescent="0.25">
      <c r="C1259" s="3"/>
    </row>
    <row r="1260" spans="3:3" s="2" customFormat="1" x14ac:dyDescent="0.25">
      <c r="C1260" s="3"/>
    </row>
    <row r="1261" spans="3:3" s="2" customFormat="1" x14ac:dyDescent="0.25">
      <c r="C1261" s="3"/>
    </row>
    <row r="1262" spans="3:3" s="2" customFormat="1" x14ac:dyDescent="0.25">
      <c r="C1262" s="3"/>
    </row>
    <row r="1263" spans="3:3" s="2" customFormat="1" x14ac:dyDescent="0.25">
      <c r="C1263" s="3"/>
    </row>
    <row r="1264" spans="3:3" s="2" customFormat="1" x14ac:dyDescent="0.25">
      <c r="C1264" s="3"/>
    </row>
    <row r="1265" spans="3:3" s="2" customFormat="1" x14ac:dyDescent="0.25">
      <c r="C1265" s="3"/>
    </row>
    <row r="1266" spans="3:3" s="2" customFormat="1" x14ac:dyDescent="0.25">
      <c r="C1266" s="3"/>
    </row>
    <row r="1267" spans="3:3" s="2" customFormat="1" x14ac:dyDescent="0.25">
      <c r="C1267" s="3"/>
    </row>
    <row r="1268" spans="3:3" s="2" customFormat="1" x14ac:dyDescent="0.25">
      <c r="C1268" s="3"/>
    </row>
    <row r="1269" spans="3:3" s="2" customFormat="1" x14ac:dyDescent="0.25">
      <c r="C1269" s="3"/>
    </row>
    <row r="1270" spans="3:3" s="2" customFormat="1" x14ac:dyDescent="0.25">
      <c r="C1270" s="3"/>
    </row>
    <row r="1271" spans="3:3" s="2" customFormat="1" x14ac:dyDescent="0.25">
      <c r="C1271" s="3"/>
    </row>
    <row r="1272" spans="3:3" s="2" customFormat="1" x14ac:dyDescent="0.25">
      <c r="C1272" s="3"/>
    </row>
    <row r="1273" spans="3:3" s="2" customFormat="1" x14ac:dyDescent="0.25">
      <c r="C1273" s="3"/>
    </row>
    <row r="1274" spans="3:3" s="2" customFormat="1" x14ac:dyDescent="0.25">
      <c r="C1274" s="3"/>
    </row>
    <row r="1275" spans="3:3" s="2" customFormat="1" x14ac:dyDescent="0.25">
      <c r="C1275" s="3"/>
    </row>
    <row r="1276" spans="3:3" s="2" customFormat="1" x14ac:dyDescent="0.25">
      <c r="C1276" s="3"/>
    </row>
    <row r="1277" spans="3:3" s="2" customFormat="1" x14ac:dyDescent="0.25">
      <c r="C1277" s="3"/>
    </row>
    <row r="1278" spans="3:3" s="2" customFormat="1" x14ac:dyDescent="0.25">
      <c r="C1278" s="3"/>
    </row>
    <row r="1279" spans="3:3" s="2" customFormat="1" x14ac:dyDescent="0.25">
      <c r="C1279" s="3"/>
    </row>
    <row r="1280" spans="3:3" s="2" customFormat="1" x14ac:dyDescent="0.25">
      <c r="C1280" s="3"/>
    </row>
    <row r="1281" spans="3:3" s="2" customFormat="1" x14ac:dyDescent="0.25">
      <c r="C1281" s="3"/>
    </row>
    <row r="1282" spans="3:3" s="2" customFormat="1" x14ac:dyDescent="0.25">
      <c r="C1282" s="3"/>
    </row>
    <row r="1283" spans="3:3" s="2" customFormat="1" x14ac:dyDescent="0.25">
      <c r="C1283" s="3"/>
    </row>
    <row r="1284" spans="3:3" s="2" customFormat="1" x14ac:dyDescent="0.25">
      <c r="C1284" s="3"/>
    </row>
    <row r="1285" spans="3:3" s="2" customFormat="1" x14ac:dyDescent="0.25">
      <c r="C1285" s="3"/>
    </row>
    <row r="1286" spans="3:3" s="2" customFormat="1" x14ac:dyDescent="0.25">
      <c r="C1286" s="3"/>
    </row>
    <row r="1287" spans="3:3" s="2" customFormat="1" x14ac:dyDescent="0.25">
      <c r="C1287" s="3"/>
    </row>
    <row r="1288" spans="3:3" s="2" customFormat="1" x14ac:dyDescent="0.25">
      <c r="C1288" s="3"/>
    </row>
    <row r="1289" spans="3:3" s="2" customFormat="1" x14ac:dyDescent="0.25">
      <c r="C1289" s="3"/>
    </row>
    <row r="1290" spans="3:3" s="2" customFormat="1" x14ac:dyDescent="0.25">
      <c r="C1290" s="3"/>
    </row>
    <row r="1291" spans="3:3" s="2" customFormat="1" x14ac:dyDescent="0.25">
      <c r="C1291" s="3"/>
    </row>
    <row r="1292" spans="3:3" s="2" customFormat="1" x14ac:dyDescent="0.25">
      <c r="C1292" s="3"/>
    </row>
    <row r="1293" spans="3:3" s="2" customFormat="1" x14ac:dyDescent="0.25">
      <c r="C1293" s="3"/>
    </row>
    <row r="1294" spans="3:3" s="2" customFormat="1" x14ac:dyDescent="0.25">
      <c r="C1294" s="3"/>
    </row>
    <row r="1295" spans="3:3" s="2" customFormat="1" x14ac:dyDescent="0.25">
      <c r="C1295" s="3"/>
    </row>
    <row r="1296" spans="3:3" s="2" customFormat="1" x14ac:dyDescent="0.25">
      <c r="C1296" s="3"/>
    </row>
    <row r="1297" spans="3:3" s="2" customFormat="1" x14ac:dyDescent="0.25">
      <c r="C1297" s="3"/>
    </row>
    <row r="1298" spans="3:3" s="2" customFormat="1" x14ac:dyDescent="0.25">
      <c r="C1298" s="3"/>
    </row>
    <row r="1299" spans="3:3" s="2" customFormat="1" x14ac:dyDescent="0.25">
      <c r="C1299" s="3"/>
    </row>
    <row r="1300" spans="3:3" s="2" customFormat="1" x14ac:dyDescent="0.25">
      <c r="C1300" s="3"/>
    </row>
    <row r="1301" spans="3:3" s="2" customFormat="1" x14ac:dyDescent="0.25">
      <c r="C1301" s="3"/>
    </row>
    <row r="1302" spans="3:3" s="2" customFormat="1" x14ac:dyDescent="0.25">
      <c r="C1302" s="3"/>
    </row>
    <row r="1303" spans="3:3" s="2" customFormat="1" x14ac:dyDescent="0.25">
      <c r="C1303" s="3"/>
    </row>
    <row r="1304" spans="3:3" s="2" customFormat="1" x14ac:dyDescent="0.25">
      <c r="C1304" s="3"/>
    </row>
    <row r="1305" spans="3:3" s="2" customFormat="1" x14ac:dyDescent="0.25">
      <c r="C1305" s="3"/>
    </row>
    <row r="1306" spans="3:3" s="2" customFormat="1" x14ac:dyDescent="0.25">
      <c r="C1306" s="3"/>
    </row>
    <row r="1307" spans="3:3" s="2" customFormat="1" x14ac:dyDescent="0.25">
      <c r="C1307" s="3"/>
    </row>
    <row r="1308" spans="3:3" s="2" customFormat="1" x14ac:dyDescent="0.25">
      <c r="C1308" s="3"/>
    </row>
    <row r="1309" spans="3:3" s="2" customFormat="1" x14ac:dyDescent="0.25">
      <c r="C1309" s="3"/>
    </row>
    <row r="1310" spans="3:3" s="2" customFormat="1" x14ac:dyDescent="0.25">
      <c r="C1310" s="3"/>
    </row>
    <row r="1311" spans="3:3" s="2" customFormat="1" x14ac:dyDescent="0.25">
      <c r="C1311" s="3"/>
    </row>
    <row r="1312" spans="3:3" s="2" customFormat="1" x14ac:dyDescent="0.25">
      <c r="C1312" s="3"/>
    </row>
    <row r="1313" spans="3:3" s="2" customFormat="1" x14ac:dyDescent="0.25">
      <c r="C1313" s="3"/>
    </row>
    <row r="1314" spans="3:3" s="2" customFormat="1" x14ac:dyDescent="0.25">
      <c r="C1314" s="3"/>
    </row>
    <row r="1315" spans="3:3" s="2" customFormat="1" x14ac:dyDescent="0.25">
      <c r="C1315" s="3"/>
    </row>
    <row r="1316" spans="3:3" s="2" customFormat="1" x14ac:dyDescent="0.25">
      <c r="C1316" s="3"/>
    </row>
    <row r="1317" spans="3:3" s="2" customFormat="1" x14ac:dyDescent="0.25">
      <c r="C1317" s="3"/>
    </row>
    <row r="1318" spans="3:3" s="2" customFormat="1" x14ac:dyDescent="0.25">
      <c r="C1318" s="3"/>
    </row>
    <row r="1319" spans="3:3" s="2" customFormat="1" x14ac:dyDescent="0.25">
      <c r="C1319" s="3"/>
    </row>
    <row r="1320" spans="3:3" s="2" customFormat="1" x14ac:dyDescent="0.25">
      <c r="C1320" s="3"/>
    </row>
    <row r="1321" spans="3:3" s="2" customFormat="1" x14ac:dyDescent="0.25">
      <c r="C1321" s="3"/>
    </row>
    <row r="1322" spans="3:3" s="2" customFormat="1" x14ac:dyDescent="0.25">
      <c r="C1322" s="3"/>
    </row>
    <row r="1323" spans="3:3" s="2" customFormat="1" x14ac:dyDescent="0.25">
      <c r="C1323" s="3"/>
    </row>
    <row r="1324" spans="3:3" s="2" customFormat="1" x14ac:dyDescent="0.25">
      <c r="C1324" s="3"/>
    </row>
    <row r="1325" spans="3:3" s="2" customFormat="1" x14ac:dyDescent="0.25">
      <c r="C1325" s="3"/>
    </row>
    <row r="1326" spans="3:3" s="2" customFormat="1" x14ac:dyDescent="0.25">
      <c r="C1326" s="3"/>
    </row>
    <row r="1327" spans="3:3" s="2" customFormat="1" x14ac:dyDescent="0.25">
      <c r="C1327" s="3"/>
    </row>
    <row r="1328" spans="3:3" s="2" customFormat="1" x14ac:dyDescent="0.25">
      <c r="C1328" s="3"/>
    </row>
    <row r="1329" spans="3:3" s="2" customFormat="1" x14ac:dyDescent="0.25">
      <c r="C1329" s="3"/>
    </row>
    <row r="1330" spans="3:3" s="2" customFormat="1" x14ac:dyDescent="0.25">
      <c r="C1330" s="3"/>
    </row>
    <row r="1331" spans="3:3" s="2" customFormat="1" x14ac:dyDescent="0.25">
      <c r="C1331" s="3"/>
    </row>
    <row r="1332" spans="3:3" s="2" customFormat="1" x14ac:dyDescent="0.25">
      <c r="C1332" s="3"/>
    </row>
    <row r="1333" spans="3:3" s="2" customFormat="1" x14ac:dyDescent="0.25">
      <c r="C1333" s="3"/>
    </row>
    <row r="1334" spans="3:3" s="2" customFormat="1" x14ac:dyDescent="0.25">
      <c r="C1334" s="3"/>
    </row>
    <row r="1335" spans="3:3" s="2" customFormat="1" x14ac:dyDescent="0.25">
      <c r="C1335" s="3"/>
    </row>
    <row r="1336" spans="3:3" s="2" customFormat="1" x14ac:dyDescent="0.25">
      <c r="C1336" s="3"/>
    </row>
    <row r="1337" spans="3:3" s="2" customFormat="1" x14ac:dyDescent="0.25">
      <c r="C1337" s="3"/>
    </row>
    <row r="1338" spans="3:3" s="2" customFormat="1" x14ac:dyDescent="0.25">
      <c r="C1338" s="3"/>
    </row>
    <row r="1339" spans="3:3" s="2" customFormat="1" x14ac:dyDescent="0.25">
      <c r="C1339" s="3"/>
    </row>
    <row r="1340" spans="3:3" s="2" customFormat="1" x14ac:dyDescent="0.25">
      <c r="C1340" s="3"/>
    </row>
    <row r="1341" spans="3:3" s="2" customFormat="1" x14ac:dyDescent="0.25">
      <c r="C1341" s="3"/>
    </row>
    <row r="1342" spans="3:3" s="2" customFormat="1" x14ac:dyDescent="0.25">
      <c r="C1342" s="3"/>
    </row>
    <row r="1343" spans="3:3" s="2" customFormat="1" x14ac:dyDescent="0.25">
      <c r="C1343" s="3"/>
    </row>
    <row r="1344" spans="3:3" s="2" customFormat="1" x14ac:dyDescent="0.25">
      <c r="C1344" s="3"/>
    </row>
    <row r="1345" spans="3:3" s="2" customFormat="1" x14ac:dyDescent="0.25">
      <c r="C1345" s="3"/>
    </row>
    <row r="1346" spans="3:3" s="2" customFormat="1" x14ac:dyDescent="0.25">
      <c r="C1346" s="3"/>
    </row>
    <row r="1347" spans="3:3" s="2" customFormat="1" x14ac:dyDescent="0.25">
      <c r="C1347" s="3"/>
    </row>
    <row r="1348" spans="3:3" s="2" customFormat="1" x14ac:dyDescent="0.25">
      <c r="C1348" s="3"/>
    </row>
    <row r="1349" spans="3:3" s="2" customFormat="1" x14ac:dyDescent="0.25">
      <c r="C1349" s="3"/>
    </row>
    <row r="1350" spans="3:3" s="2" customFormat="1" x14ac:dyDescent="0.25">
      <c r="C1350" s="3"/>
    </row>
    <row r="1351" spans="3:3" s="2" customFormat="1" x14ac:dyDescent="0.25">
      <c r="C1351" s="3"/>
    </row>
    <row r="1352" spans="3:3" s="2" customFormat="1" x14ac:dyDescent="0.25">
      <c r="C1352" s="3"/>
    </row>
    <row r="1353" spans="3:3" s="2" customFormat="1" x14ac:dyDescent="0.25">
      <c r="C1353" s="3"/>
    </row>
    <row r="1354" spans="3:3" s="2" customFormat="1" x14ac:dyDescent="0.25">
      <c r="C1354" s="3"/>
    </row>
    <row r="1355" spans="3:3" s="2" customFormat="1" x14ac:dyDescent="0.25">
      <c r="C1355" s="3"/>
    </row>
    <row r="1356" spans="3:3" s="2" customFormat="1" x14ac:dyDescent="0.25">
      <c r="C1356" s="3"/>
    </row>
    <row r="1357" spans="3:3" s="2" customFormat="1" x14ac:dyDescent="0.25">
      <c r="C1357" s="3"/>
    </row>
    <row r="1358" spans="3:3" s="2" customFormat="1" x14ac:dyDescent="0.25">
      <c r="C1358" s="3"/>
    </row>
    <row r="1359" spans="3:3" s="2" customFormat="1" x14ac:dyDescent="0.25">
      <c r="C1359" s="3"/>
    </row>
    <row r="1360" spans="3:3" s="2" customFormat="1" x14ac:dyDescent="0.25">
      <c r="C1360" s="3"/>
    </row>
    <row r="1361" spans="3:3" s="2" customFormat="1" x14ac:dyDescent="0.25">
      <c r="C1361" s="3"/>
    </row>
    <row r="1362" spans="3:3" s="2" customFormat="1" x14ac:dyDescent="0.25">
      <c r="C1362" s="3"/>
    </row>
    <row r="1363" spans="3:3" s="2" customFormat="1" x14ac:dyDescent="0.25">
      <c r="C1363" s="3"/>
    </row>
    <row r="1364" spans="3:3" s="2" customFormat="1" x14ac:dyDescent="0.25">
      <c r="C1364" s="3"/>
    </row>
    <row r="1365" spans="3:3" s="2" customFormat="1" x14ac:dyDescent="0.25">
      <c r="C1365" s="3"/>
    </row>
    <row r="1366" spans="3:3" s="2" customFormat="1" x14ac:dyDescent="0.25">
      <c r="C1366" s="3"/>
    </row>
    <row r="1367" spans="3:3" s="2" customFormat="1" x14ac:dyDescent="0.25">
      <c r="C1367" s="3"/>
    </row>
    <row r="1368" spans="3:3" s="2" customFormat="1" x14ac:dyDescent="0.25">
      <c r="C1368" s="3"/>
    </row>
    <row r="1369" spans="3:3" s="2" customFormat="1" x14ac:dyDescent="0.25">
      <c r="C1369" s="3"/>
    </row>
    <row r="1370" spans="3:3" s="2" customFormat="1" x14ac:dyDescent="0.25">
      <c r="C1370" s="3"/>
    </row>
    <row r="1371" spans="3:3" s="2" customFormat="1" x14ac:dyDescent="0.25">
      <c r="C1371" s="3"/>
    </row>
    <row r="1372" spans="3:3" s="2" customFormat="1" x14ac:dyDescent="0.25">
      <c r="C1372" s="3"/>
    </row>
    <row r="1373" spans="3:3" s="2" customFormat="1" x14ac:dyDescent="0.25">
      <c r="C1373" s="3"/>
    </row>
    <row r="1374" spans="3:3" s="2" customFormat="1" x14ac:dyDescent="0.25">
      <c r="C1374" s="3"/>
    </row>
    <row r="1375" spans="3:3" s="2" customFormat="1" x14ac:dyDescent="0.25">
      <c r="C1375" s="3"/>
    </row>
    <row r="1376" spans="3:3" s="2" customFormat="1" x14ac:dyDescent="0.25">
      <c r="C1376" s="3"/>
    </row>
    <row r="1377" spans="3:3" s="2" customFormat="1" x14ac:dyDescent="0.25">
      <c r="C1377" s="3"/>
    </row>
    <row r="1378" spans="3:3" s="2" customFormat="1" x14ac:dyDescent="0.25">
      <c r="C1378" s="3"/>
    </row>
    <row r="1379" spans="3:3" s="2" customFormat="1" x14ac:dyDescent="0.25">
      <c r="C1379" s="3"/>
    </row>
    <row r="1380" spans="3:3" s="2" customFormat="1" x14ac:dyDescent="0.25">
      <c r="C1380" s="3"/>
    </row>
    <row r="1381" spans="3:3" s="2" customFormat="1" x14ac:dyDescent="0.25">
      <c r="C1381" s="3"/>
    </row>
    <row r="1382" spans="3:3" s="2" customFormat="1" x14ac:dyDescent="0.25">
      <c r="C1382" s="3"/>
    </row>
    <row r="1383" spans="3:3" s="2" customFormat="1" x14ac:dyDescent="0.25">
      <c r="C1383" s="3"/>
    </row>
    <row r="1384" spans="3:3" s="2" customFormat="1" x14ac:dyDescent="0.25">
      <c r="C1384" s="3"/>
    </row>
    <row r="1385" spans="3:3" s="2" customFormat="1" x14ac:dyDescent="0.25">
      <c r="C1385" s="3"/>
    </row>
    <row r="1386" spans="3:3" s="2" customFormat="1" x14ac:dyDescent="0.25">
      <c r="C1386" s="3"/>
    </row>
    <row r="1387" spans="3:3" s="2" customFormat="1" x14ac:dyDescent="0.25">
      <c r="C1387" s="3"/>
    </row>
    <row r="1388" spans="3:3" s="2" customFormat="1" x14ac:dyDescent="0.25">
      <c r="C1388" s="3"/>
    </row>
    <row r="1389" spans="3:3" s="2" customFormat="1" x14ac:dyDescent="0.25">
      <c r="C1389" s="3"/>
    </row>
    <row r="1390" spans="3:3" s="2" customFormat="1" x14ac:dyDescent="0.25">
      <c r="C1390" s="3"/>
    </row>
    <row r="1391" spans="3:3" s="2" customFormat="1" x14ac:dyDescent="0.25">
      <c r="C1391" s="3"/>
    </row>
    <row r="1392" spans="3:3" s="2" customFormat="1" x14ac:dyDescent="0.25">
      <c r="C1392" s="3"/>
    </row>
    <row r="1393" spans="3:3" s="2" customFormat="1" x14ac:dyDescent="0.25">
      <c r="C1393" s="3"/>
    </row>
    <row r="1394" spans="3:3" s="2" customFormat="1" x14ac:dyDescent="0.25">
      <c r="C1394" s="3"/>
    </row>
    <row r="1395" spans="3:3" s="2" customFormat="1" x14ac:dyDescent="0.25">
      <c r="C1395" s="3"/>
    </row>
    <row r="1396" spans="3:3" s="2" customFormat="1" x14ac:dyDescent="0.25">
      <c r="C1396" s="3"/>
    </row>
    <row r="1397" spans="3:3" s="2" customFormat="1" x14ac:dyDescent="0.25">
      <c r="C1397" s="3"/>
    </row>
    <row r="1398" spans="3:3" s="2" customFormat="1" x14ac:dyDescent="0.25">
      <c r="C1398" s="3"/>
    </row>
    <row r="1399" spans="3:3" s="2" customFormat="1" x14ac:dyDescent="0.25">
      <c r="C1399" s="3"/>
    </row>
    <row r="1400" spans="3:3" s="2" customFormat="1" x14ac:dyDescent="0.25">
      <c r="C1400" s="3"/>
    </row>
    <row r="1401" spans="3:3" s="2" customFormat="1" x14ac:dyDescent="0.25">
      <c r="C1401" s="3"/>
    </row>
    <row r="1402" spans="3:3" s="2" customFormat="1" x14ac:dyDescent="0.25">
      <c r="C1402" s="3"/>
    </row>
    <row r="1403" spans="3:3" s="2" customFormat="1" x14ac:dyDescent="0.25">
      <c r="C1403" s="3"/>
    </row>
    <row r="1404" spans="3:3" s="2" customFormat="1" x14ac:dyDescent="0.25">
      <c r="C1404" s="3"/>
    </row>
    <row r="1405" spans="3:3" s="2" customFormat="1" x14ac:dyDescent="0.25">
      <c r="C1405" s="3"/>
    </row>
    <row r="1406" spans="3:3" s="2" customFormat="1" x14ac:dyDescent="0.25">
      <c r="C1406" s="3"/>
    </row>
    <row r="1407" spans="3:3" s="2" customFormat="1" x14ac:dyDescent="0.25">
      <c r="C1407" s="3"/>
    </row>
    <row r="1408" spans="3:3" s="2" customFormat="1" x14ac:dyDescent="0.25">
      <c r="C1408" s="3"/>
    </row>
    <row r="1409" spans="3:3" s="2" customFormat="1" x14ac:dyDescent="0.25">
      <c r="C1409" s="3"/>
    </row>
    <row r="1410" spans="3:3" s="2" customFormat="1" x14ac:dyDescent="0.25">
      <c r="C1410" s="3"/>
    </row>
    <row r="1411" spans="3:3" s="2" customFormat="1" x14ac:dyDescent="0.25">
      <c r="C1411" s="3"/>
    </row>
    <row r="1412" spans="3:3" s="2" customFormat="1" x14ac:dyDescent="0.25">
      <c r="C1412" s="3"/>
    </row>
    <row r="1413" spans="3:3" s="2" customFormat="1" x14ac:dyDescent="0.25">
      <c r="C1413" s="3"/>
    </row>
    <row r="1414" spans="3:3" s="2" customFormat="1" x14ac:dyDescent="0.25">
      <c r="C1414" s="3"/>
    </row>
    <row r="1415" spans="3:3" s="2" customFormat="1" x14ac:dyDescent="0.25">
      <c r="C1415" s="3"/>
    </row>
    <row r="1416" spans="3:3" s="2" customFormat="1" x14ac:dyDescent="0.25">
      <c r="C1416" s="3"/>
    </row>
    <row r="1417" spans="3:3" s="2" customFormat="1" x14ac:dyDescent="0.25">
      <c r="C1417" s="3"/>
    </row>
    <row r="1418" spans="3:3" s="2" customFormat="1" x14ac:dyDescent="0.25">
      <c r="C1418" s="3"/>
    </row>
    <row r="1419" spans="3:3" s="2" customFormat="1" x14ac:dyDescent="0.25">
      <c r="C1419" s="3"/>
    </row>
    <row r="1420" spans="3:3" s="2" customFormat="1" x14ac:dyDescent="0.25">
      <c r="C1420" s="3"/>
    </row>
    <row r="1421" spans="3:3" s="2" customFormat="1" x14ac:dyDescent="0.25">
      <c r="C1421" s="3"/>
    </row>
    <row r="1422" spans="3:3" s="2" customFormat="1" x14ac:dyDescent="0.25">
      <c r="C1422" s="3"/>
    </row>
    <row r="1423" spans="3:3" s="2" customFormat="1" x14ac:dyDescent="0.25">
      <c r="C1423" s="3"/>
    </row>
    <row r="1424" spans="3:3" s="2" customFormat="1" x14ac:dyDescent="0.25">
      <c r="C1424" s="3"/>
    </row>
    <row r="1425" spans="3:3" s="2" customFormat="1" x14ac:dyDescent="0.25">
      <c r="C1425" s="3"/>
    </row>
    <row r="1426" spans="3:3" s="2" customFormat="1" x14ac:dyDescent="0.25">
      <c r="C1426" s="3"/>
    </row>
    <row r="1427" spans="3:3" s="2" customFormat="1" x14ac:dyDescent="0.25">
      <c r="C1427" s="3"/>
    </row>
    <row r="1428" spans="3:3" s="2" customFormat="1" x14ac:dyDescent="0.25">
      <c r="C1428" s="3"/>
    </row>
    <row r="1429" spans="3:3" s="2" customFormat="1" x14ac:dyDescent="0.25">
      <c r="C1429" s="3"/>
    </row>
    <row r="1430" spans="3:3" s="2" customFormat="1" x14ac:dyDescent="0.25">
      <c r="C1430" s="3"/>
    </row>
    <row r="1431" spans="3:3" s="2" customFormat="1" x14ac:dyDescent="0.25">
      <c r="C1431" s="3"/>
    </row>
    <row r="1432" spans="3:3" s="2" customFormat="1" x14ac:dyDescent="0.25">
      <c r="C1432" s="3"/>
    </row>
    <row r="1433" spans="3:3" s="2" customFormat="1" x14ac:dyDescent="0.25">
      <c r="C1433" s="3"/>
    </row>
    <row r="1434" spans="3:3" s="2" customFormat="1" x14ac:dyDescent="0.25">
      <c r="C1434" s="3"/>
    </row>
    <row r="1435" spans="3:3" s="2" customFormat="1" x14ac:dyDescent="0.25">
      <c r="C1435" s="3"/>
    </row>
    <row r="1436" spans="3:3" s="2" customFormat="1" x14ac:dyDescent="0.25">
      <c r="C1436" s="3"/>
    </row>
    <row r="1437" spans="3:3" s="2" customFormat="1" x14ac:dyDescent="0.25">
      <c r="C1437" s="3"/>
    </row>
    <row r="1438" spans="3:3" s="2" customFormat="1" x14ac:dyDescent="0.25">
      <c r="C1438" s="3"/>
    </row>
    <row r="1439" spans="3:3" s="2" customFormat="1" x14ac:dyDescent="0.25">
      <c r="C1439" s="3"/>
    </row>
    <row r="1440" spans="3:3" s="2" customFormat="1" x14ac:dyDescent="0.25">
      <c r="C1440" s="3"/>
    </row>
    <row r="1441" spans="3:3" s="2" customFormat="1" x14ac:dyDescent="0.25">
      <c r="C1441" s="3"/>
    </row>
    <row r="1442" spans="3:3" s="2" customFormat="1" x14ac:dyDescent="0.25">
      <c r="C1442" s="3"/>
    </row>
    <row r="1443" spans="3:3" s="2" customFormat="1" x14ac:dyDescent="0.25">
      <c r="C1443" s="3"/>
    </row>
    <row r="1444" spans="3:3" s="2" customFormat="1" x14ac:dyDescent="0.25">
      <c r="C1444" s="3"/>
    </row>
    <row r="1445" spans="3:3" s="2" customFormat="1" x14ac:dyDescent="0.25">
      <c r="C1445" s="3"/>
    </row>
    <row r="1446" spans="3:3" s="2" customFormat="1" x14ac:dyDescent="0.25">
      <c r="C1446" s="3"/>
    </row>
    <row r="1447" spans="3:3" s="2" customFormat="1" x14ac:dyDescent="0.25">
      <c r="C1447" s="3"/>
    </row>
    <row r="1448" spans="3:3" s="2" customFormat="1" x14ac:dyDescent="0.25">
      <c r="C1448" s="3"/>
    </row>
    <row r="1449" spans="3:3" s="2" customFormat="1" x14ac:dyDescent="0.25">
      <c r="C1449" s="3"/>
    </row>
    <row r="1450" spans="3:3" s="2" customFormat="1" x14ac:dyDescent="0.25">
      <c r="C1450" s="3"/>
    </row>
    <row r="1451" spans="3:3" s="2" customFormat="1" x14ac:dyDescent="0.25">
      <c r="C1451" s="3"/>
    </row>
    <row r="1452" spans="3:3" s="2" customFormat="1" x14ac:dyDescent="0.25">
      <c r="C1452" s="3"/>
    </row>
    <row r="1453" spans="3:3" s="2" customFormat="1" x14ac:dyDescent="0.25">
      <c r="C1453" s="3"/>
    </row>
    <row r="1454" spans="3:3" s="2" customFormat="1" x14ac:dyDescent="0.25">
      <c r="C1454" s="3"/>
    </row>
    <row r="1455" spans="3:3" s="2" customFormat="1" x14ac:dyDescent="0.25">
      <c r="C1455" s="3"/>
    </row>
    <row r="1456" spans="3:3" s="2" customFormat="1" x14ac:dyDescent="0.25">
      <c r="C1456" s="3"/>
    </row>
    <row r="1457" spans="3:3" s="2" customFormat="1" x14ac:dyDescent="0.25">
      <c r="C1457" s="3"/>
    </row>
    <row r="1458" spans="3:3" s="2" customFormat="1" x14ac:dyDescent="0.25">
      <c r="C1458" s="3"/>
    </row>
    <row r="1459" spans="3:3" s="2" customFormat="1" x14ac:dyDescent="0.25">
      <c r="C1459" s="3"/>
    </row>
    <row r="1460" spans="3:3" s="2" customFormat="1" x14ac:dyDescent="0.25">
      <c r="C1460" s="3"/>
    </row>
    <row r="1461" spans="3:3" s="2" customFormat="1" x14ac:dyDescent="0.25">
      <c r="C1461" s="3"/>
    </row>
    <row r="1462" spans="3:3" s="2" customFormat="1" x14ac:dyDescent="0.25">
      <c r="C1462" s="3"/>
    </row>
    <row r="1463" spans="3:3" s="2" customFormat="1" x14ac:dyDescent="0.25">
      <c r="C1463" s="3"/>
    </row>
    <row r="1464" spans="3:3" s="2" customFormat="1" x14ac:dyDescent="0.25">
      <c r="C1464" s="3"/>
    </row>
    <row r="1465" spans="3:3" s="2" customFormat="1" x14ac:dyDescent="0.25">
      <c r="C1465" s="3"/>
    </row>
    <row r="1466" spans="3:3" s="2" customFormat="1" x14ac:dyDescent="0.25">
      <c r="C1466" s="3"/>
    </row>
    <row r="1467" spans="3:3" s="2" customFormat="1" x14ac:dyDescent="0.25">
      <c r="C1467" s="3"/>
    </row>
    <row r="1468" spans="3:3" s="2" customFormat="1" x14ac:dyDescent="0.25">
      <c r="C1468" s="3"/>
    </row>
    <row r="1469" spans="3:3" s="2" customFormat="1" x14ac:dyDescent="0.25">
      <c r="C1469" s="3"/>
    </row>
    <row r="1470" spans="3:3" s="2" customFormat="1" x14ac:dyDescent="0.25">
      <c r="C1470" s="3"/>
    </row>
    <row r="1471" spans="3:3" s="2" customFormat="1" x14ac:dyDescent="0.25">
      <c r="C1471" s="3"/>
    </row>
    <row r="1472" spans="3:3" s="2" customFormat="1" x14ac:dyDescent="0.25">
      <c r="C1472" s="3"/>
    </row>
    <row r="1473" spans="3:3" s="2" customFormat="1" x14ac:dyDescent="0.25">
      <c r="C1473" s="3"/>
    </row>
    <row r="1474" spans="3:3" s="2" customFormat="1" x14ac:dyDescent="0.25">
      <c r="C1474" s="3"/>
    </row>
    <row r="1475" spans="3:3" s="2" customFormat="1" x14ac:dyDescent="0.25">
      <c r="C1475" s="3"/>
    </row>
    <row r="1476" spans="3:3" s="2" customFormat="1" x14ac:dyDescent="0.25">
      <c r="C1476" s="3"/>
    </row>
    <row r="1477" spans="3:3" s="2" customFormat="1" x14ac:dyDescent="0.25">
      <c r="C1477" s="3"/>
    </row>
    <row r="1478" spans="3:3" s="2" customFormat="1" x14ac:dyDescent="0.25">
      <c r="C1478" s="3"/>
    </row>
    <row r="1479" spans="3:3" s="2" customFormat="1" x14ac:dyDescent="0.25">
      <c r="C1479" s="3"/>
    </row>
    <row r="1480" spans="3:3" s="2" customFormat="1" x14ac:dyDescent="0.25">
      <c r="C1480" s="3"/>
    </row>
    <row r="1481" spans="3:3" s="2" customFormat="1" x14ac:dyDescent="0.25">
      <c r="C1481" s="3"/>
    </row>
    <row r="1482" spans="3:3" s="2" customFormat="1" x14ac:dyDescent="0.25">
      <c r="C1482" s="3"/>
    </row>
    <row r="1483" spans="3:3" s="2" customFormat="1" x14ac:dyDescent="0.25">
      <c r="C1483" s="3"/>
    </row>
    <row r="1484" spans="3:3" s="2" customFormat="1" x14ac:dyDescent="0.25">
      <c r="C1484" s="3"/>
    </row>
    <row r="1485" spans="3:3" s="2" customFormat="1" x14ac:dyDescent="0.25">
      <c r="C1485" s="3"/>
    </row>
    <row r="1486" spans="3:3" s="2" customFormat="1" x14ac:dyDescent="0.25">
      <c r="C1486" s="3"/>
    </row>
    <row r="1487" spans="3:3" s="2" customFormat="1" x14ac:dyDescent="0.25">
      <c r="C1487" s="3"/>
    </row>
    <row r="1488" spans="3:3" s="2" customFormat="1" x14ac:dyDescent="0.25">
      <c r="C1488" s="3"/>
    </row>
    <row r="1489" spans="3:3" s="2" customFormat="1" x14ac:dyDescent="0.25">
      <c r="C1489" s="3"/>
    </row>
    <row r="1490" spans="3:3" s="2" customFormat="1" x14ac:dyDescent="0.25">
      <c r="C1490" s="3"/>
    </row>
    <row r="1491" spans="3:3" s="2" customFormat="1" x14ac:dyDescent="0.25">
      <c r="C1491" s="3"/>
    </row>
    <row r="1492" spans="3:3" s="2" customFormat="1" x14ac:dyDescent="0.25">
      <c r="C1492" s="3"/>
    </row>
    <row r="1493" spans="3:3" s="2" customFormat="1" x14ac:dyDescent="0.25">
      <c r="C1493" s="3"/>
    </row>
    <row r="1494" spans="3:3" s="2" customFormat="1" x14ac:dyDescent="0.25">
      <c r="C1494" s="3"/>
    </row>
    <row r="1495" spans="3:3" s="2" customFormat="1" x14ac:dyDescent="0.25">
      <c r="C1495" s="3"/>
    </row>
    <row r="1496" spans="3:3" s="2" customFormat="1" x14ac:dyDescent="0.25">
      <c r="C1496" s="3"/>
    </row>
    <row r="1497" spans="3:3" s="2" customFormat="1" x14ac:dyDescent="0.25">
      <c r="C1497" s="3"/>
    </row>
    <row r="1498" spans="3:3" s="2" customFormat="1" x14ac:dyDescent="0.25">
      <c r="C1498" s="3"/>
    </row>
    <row r="1499" spans="3:3" s="2" customFormat="1" x14ac:dyDescent="0.25">
      <c r="C1499" s="3"/>
    </row>
    <row r="1500" spans="3:3" s="2" customFormat="1" x14ac:dyDescent="0.25">
      <c r="C1500" s="3"/>
    </row>
    <row r="1501" spans="3:3" s="2" customFormat="1" x14ac:dyDescent="0.25">
      <c r="C1501" s="3"/>
    </row>
    <row r="1502" spans="3:3" s="2" customFormat="1" x14ac:dyDescent="0.25">
      <c r="C1502" s="3"/>
    </row>
    <row r="1503" spans="3:3" s="2" customFormat="1" x14ac:dyDescent="0.25">
      <c r="C1503" s="3"/>
    </row>
    <row r="1504" spans="3:3" s="2" customFormat="1" x14ac:dyDescent="0.25">
      <c r="C1504" s="3"/>
    </row>
    <row r="1505" spans="3:3" s="2" customFormat="1" x14ac:dyDescent="0.25">
      <c r="C1505" s="3"/>
    </row>
    <row r="1506" spans="3:3" s="2" customFormat="1" x14ac:dyDescent="0.25">
      <c r="C1506" s="3"/>
    </row>
    <row r="1507" spans="3:3" s="2" customFormat="1" x14ac:dyDescent="0.25">
      <c r="C1507" s="3"/>
    </row>
    <row r="1508" spans="3:3" s="2" customFormat="1" x14ac:dyDescent="0.25">
      <c r="C1508" s="3"/>
    </row>
    <row r="1509" spans="3:3" s="2" customFormat="1" x14ac:dyDescent="0.25">
      <c r="C1509" s="3"/>
    </row>
    <row r="1510" spans="3:3" s="2" customFormat="1" x14ac:dyDescent="0.25">
      <c r="C1510" s="3"/>
    </row>
    <row r="1511" spans="3:3" s="2" customFormat="1" x14ac:dyDescent="0.25">
      <c r="C1511" s="3"/>
    </row>
    <row r="1512" spans="3:3" s="2" customFormat="1" x14ac:dyDescent="0.25">
      <c r="C1512" s="3"/>
    </row>
    <row r="1513" spans="3:3" s="2" customFormat="1" x14ac:dyDescent="0.25">
      <c r="C1513" s="3"/>
    </row>
    <row r="1514" spans="3:3" s="2" customFormat="1" x14ac:dyDescent="0.25">
      <c r="C1514" s="3"/>
    </row>
    <row r="1515" spans="3:3" s="2" customFormat="1" x14ac:dyDescent="0.25">
      <c r="C1515" s="3"/>
    </row>
    <row r="1516" spans="3:3" s="2" customFormat="1" x14ac:dyDescent="0.25">
      <c r="C1516" s="3"/>
    </row>
    <row r="1517" spans="3:3" s="2" customFormat="1" x14ac:dyDescent="0.25">
      <c r="C1517" s="3"/>
    </row>
    <row r="1518" spans="3:3" s="2" customFormat="1" x14ac:dyDescent="0.25">
      <c r="C1518" s="3"/>
    </row>
    <row r="1519" spans="3:3" s="2" customFormat="1" x14ac:dyDescent="0.25">
      <c r="C1519" s="3"/>
    </row>
    <row r="1520" spans="3:3" s="2" customFormat="1" x14ac:dyDescent="0.25">
      <c r="C1520" s="3"/>
    </row>
    <row r="1521" spans="3:3" s="2" customFormat="1" x14ac:dyDescent="0.25">
      <c r="C1521" s="3"/>
    </row>
    <row r="1522" spans="3:3" s="2" customFormat="1" x14ac:dyDescent="0.25">
      <c r="C1522" s="3"/>
    </row>
    <row r="1523" spans="3:3" s="2" customFormat="1" x14ac:dyDescent="0.25">
      <c r="C1523" s="3"/>
    </row>
    <row r="1524" spans="3:3" s="2" customFormat="1" x14ac:dyDescent="0.25">
      <c r="C1524" s="3"/>
    </row>
    <row r="1525" spans="3:3" s="2" customFormat="1" x14ac:dyDescent="0.25">
      <c r="C1525" s="3"/>
    </row>
    <row r="1526" spans="3:3" s="2" customFormat="1" x14ac:dyDescent="0.25">
      <c r="C1526" s="3"/>
    </row>
    <row r="1527" spans="3:3" s="2" customFormat="1" x14ac:dyDescent="0.25">
      <c r="C1527" s="3"/>
    </row>
    <row r="1528" spans="3:3" s="2" customFormat="1" x14ac:dyDescent="0.25">
      <c r="C1528" s="3"/>
    </row>
    <row r="1529" spans="3:3" s="2" customFormat="1" x14ac:dyDescent="0.25">
      <c r="C1529" s="3"/>
    </row>
    <row r="1530" spans="3:3" s="2" customFormat="1" x14ac:dyDescent="0.25">
      <c r="C1530" s="3"/>
    </row>
    <row r="1531" spans="3:3" s="2" customFormat="1" x14ac:dyDescent="0.25">
      <c r="C1531" s="3"/>
    </row>
    <row r="1532" spans="3:3" s="2" customFormat="1" x14ac:dyDescent="0.25">
      <c r="C1532" s="3"/>
    </row>
    <row r="1533" spans="3:3" s="2" customFormat="1" x14ac:dyDescent="0.25">
      <c r="C1533" s="3"/>
    </row>
    <row r="1534" spans="3:3" s="2" customFormat="1" x14ac:dyDescent="0.25">
      <c r="C1534" s="3"/>
    </row>
    <row r="1535" spans="3:3" s="2" customFormat="1" x14ac:dyDescent="0.25">
      <c r="C1535" s="3"/>
    </row>
    <row r="1536" spans="3:3" s="2" customFormat="1" x14ac:dyDescent="0.25">
      <c r="C1536" s="3"/>
    </row>
    <row r="1537" spans="3:3" s="2" customFormat="1" x14ac:dyDescent="0.25">
      <c r="C1537" s="3"/>
    </row>
    <row r="1538" spans="3:3" s="2" customFormat="1" x14ac:dyDescent="0.25">
      <c r="C1538" s="3"/>
    </row>
    <row r="1539" spans="3:3" s="2" customFormat="1" x14ac:dyDescent="0.25">
      <c r="C1539" s="3"/>
    </row>
    <row r="1540" spans="3:3" s="2" customFormat="1" x14ac:dyDescent="0.25">
      <c r="C1540" s="3"/>
    </row>
    <row r="1541" spans="3:3" s="2" customFormat="1" x14ac:dyDescent="0.25">
      <c r="C1541" s="3"/>
    </row>
    <row r="1542" spans="3:3" s="2" customFormat="1" x14ac:dyDescent="0.25">
      <c r="C1542" s="3"/>
    </row>
    <row r="1543" spans="3:3" s="2" customFormat="1" x14ac:dyDescent="0.25">
      <c r="C1543" s="3"/>
    </row>
    <row r="1544" spans="3:3" s="2" customFormat="1" x14ac:dyDescent="0.25">
      <c r="C1544" s="3"/>
    </row>
    <row r="1545" spans="3:3" s="2" customFormat="1" x14ac:dyDescent="0.25">
      <c r="C1545" s="3"/>
    </row>
    <row r="1546" spans="3:3" s="2" customFormat="1" x14ac:dyDescent="0.25">
      <c r="C1546" s="3"/>
    </row>
    <row r="1547" spans="3:3" s="2" customFormat="1" x14ac:dyDescent="0.25">
      <c r="C1547" s="3"/>
    </row>
    <row r="1548" spans="3:3" s="2" customFormat="1" x14ac:dyDescent="0.25">
      <c r="C1548" s="3"/>
    </row>
    <row r="1549" spans="3:3" s="2" customFormat="1" x14ac:dyDescent="0.25">
      <c r="C1549" s="3"/>
    </row>
    <row r="1550" spans="3:3" s="2" customFormat="1" x14ac:dyDescent="0.25">
      <c r="C1550" s="3"/>
    </row>
    <row r="1551" spans="3:3" s="2" customFormat="1" x14ac:dyDescent="0.25">
      <c r="C1551" s="3"/>
    </row>
    <row r="1552" spans="3:3" s="2" customFormat="1" x14ac:dyDescent="0.25">
      <c r="C1552" s="3"/>
    </row>
    <row r="1553" spans="3:3" s="2" customFormat="1" x14ac:dyDescent="0.25">
      <c r="C1553" s="3"/>
    </row>
    <row r="1554" spans="3:3" s="2" customFormat="1" x14ac:dyDescent="0.25">
      <c r="C1554" s="3"/>
    </row>
    <row r="1555" spans="3:3" s="2" customFormat="1" x14ac:dyDescent="0.25">
      <c r="C1555" s="3"/>
    </row>
    <row r="1556" spans="3:3" s="2" customFormat="1" x14ac:dyDescent="0.25">
      <c r="C1556" s="3"/>
    </row>
    <row r="1557" spans="3:3" s="2" customFormat="1" x14ac:dyDescent="0.25">
      <c r="C1557" s="3"/>
    </row>
    <row r="1558" spans="3:3" s="2" customFormat="1" x14ac:dyDescent="0.25">
      <c r="C1558" s="3"/>
    </row>
    <row r="1559" spans="3:3" s="2" customFormat="1" x14ac:dyDescent="0.25">
      <c r="C1559" s="3"/>
    </row>
    <row r="1560" spans="3:3" s="2" customFormat="1" x14ac:dyDescent="0.25">
      <c r="C1560" s="3"/>
    </row>
    <row r="1561" spans="3:3" s="2" customFormat="1" x14ac:dyDescent="0.25">
      <c r="C1561" s="3"/>
    </row>
    <row r="1562" spans="3:3" s="2" customFormat="1" x14ac:dyDescent="0.25">
      <c r="C1562" s="3"/>
    </row>
    <row r="1563" spans="3:3" s="2" customFormat="1" x14ac:dyDescent="0.25">
      <c r="C1563" s="3"/>
    </row>
    <row r="1564" spans="3:3" s="2" customFormat="1" x14ac:dyDescent="0.25">
      <c r="C1564" s="3"/>
    </row>
    <row r="1565" spans="3:3" s="2" customFormat="1" x14ac:dyDescent="0.25">
      <c r="C1565" s="3"/>
    </row>
    <row r="1566" spans="3:3" s="2" customFormat="1" x14ac:dyDescent="0.25">
      <c r="C1566" s="3"/>
    </row>
    <row r="1567" spans="3:3" s="2" customFormat="1" x14ac:dyDescent="0.25">
      <c r="C1567" s="3"/>
    </row>
    <row r="1568" spans="3:3" s="2" customFormat="1" x14ac:dyDescent="0.25">
      <c r="C1568" s="3"/>
    </row>
    <row r="1569" spans="3:3" s="2" customFormat="1" x14ac:dyDescent="0.25">
      <c r="C1569" s="3"/>
    </row>
    <row r="1570" spans="3:3" s="2" customFormat="1" x14ac:dyDescent="0.25">
      <c r="C1570" s="3"/>
    </row>
    <row r="1571" spans="3:3" s="2" customFormat="1" x14ac:dyDescent="0.25">
      <c r="C1571" s="3"/>
    </row>
    <row r="1572" spans="3:3" s="2" customFormat="1" x14ac:dyDescent="0.25">
      <c r="C1572" s="3"/>
    </row>
    <row r="1573" spans="3:3" s="2" customFormat="1" x14ac:dyDescent="0.25">
      <c r="C1573" s="3"/>
    </row>
    <row r="1574" spans="3:3" s="2" customFormat="1" x14ac:dyDescent="0.25">
      <c r="C1574" s="3"/>
    </row>
    <row r="1575" spans="3:3" s="2" customFormat="1" x14ac:dyDescent="0.25">
      <c r="C1575" s="3"/>
    </row>
    <row r="1576" spans="3:3" s="2" customFormat="1" x14ac:dyDescent="0.25">
      <c r="C1576" s="3"/>
    </row>
    <row r="1577" spans="3:3" s="2" customFormat="1" x14ac:dyDescent="0.25">
      <c r="C1577" s="3"/>
    </row>
    <row r="1578" spans="3:3" s="2" customFormat="1" x14ac:dyDescent="0.25">
      <c r="C1578" s="3"/>
    </row>
    <row r="1579" spans="3:3" s="2" customFormat="1" x14ac:dyDescent="0.25">
      <c r="C1579" s="3"/>
    </row>
    <row r="1580" spans="3:3" s="2" customFormat="1" x14ac:dyDescent="0.25">
      <c r="C1580" s="3"/>
    </row>
    <row r="1581" spans="3:3" s="2" customFormat="1" x14ac:dyDescent="0.25">
      <c r="C1581" s="3"/>
    </row>
    <row r="1582" spans="3:3" s="2" customFormat="1" x14ac:dyDescent="0.25">
      <c r="C1582" s="3"/>
    </row>
    <row r="1583" spans="3:3" s="2" customFormat="1" x14ac:dyDescent="0.25">
      <c r="C1583" s="3"/>
    </row>
    <row r="1584" spans="3:3" s="2" customFormat="1" x14ac:dyDescent="0.25">
      <c r="C1584" s="3"/>
    </row>
    <row r="1585" spans="3:3" s="2" customFormat="1" x14ac:dyDescent="0.25">
      <c r="C1585" s="3"/>
    </row>
    <row r="1586" spans="3:3" s="2" customFormat="1" x14ac:dyDescent="0.25">
      <c r="C1586" s="3"/>
    </row>
    <row r="1587" spans="3:3" s="2" customFormat="1" x14ac:dyDescent="0.25">
      <c r="C1587" s="3"/>
    </row>
    <row r="1588" spans="3:3" s="2" customFormat="1" x14ac:dyDescent="0.25">
      <c r="C1588" s="3"/>
    </row>
    <row r="1589" spans="3:3" s="2" customFormat="1" x14ac:dyDescent="0.25">
      <c r="C1589" s="3"/>
    </row>
    <row r="1590" spans="3:3" s="2" customFormat="1" x14ac:dyDescent="0.25">
      <c r="C1590" s="3"/>
    </row>
    <row r="1591" spans="3:3" s="2" customFormat="1" x14ac:dyDescent="0.25">
      <c r="C1591" s="3"/>
    </row>
    <row r="1592" spans="3:3" s="2" customFormat="1" x14ac:dyDescent="0.25">
      <c r="C1592" s="3"/>
    </row>
    <row r="1593" spans="3:3" s="2" customFormat="1" x14ac:dyDescent="0.25">
      <c r="C1593" s="3"/>
    </row>
    <row r="1594" spans="3:3" s="2" customFormat="1" x14ac:dyDescent="0.25">
      <c r="C1594" s="3"/>
    </row>
    <row r="1595" spans="3:3" s="2" customFormat="1" x14ac:dyDescent="0.25">
      <c r="C1595" s="3"/>
    </row>
    <row r="1596" spans="3:3" s="2" customFormat="1" x14ac:dyDescent="0.25">
      <c r="C1596" s="3"/>
    </row>
    <row r="1597" spans="3:3" s="2" customFormat="1" x14ac:dyDescent="0.25">
      <c r="C1597" s="3"/>
    </row>
    <row r="1598" spans="3:3" s="2" customFormat="1" x14ac:dyDescent="0.25">
      <c r="C1598" s="3"/>
    </row>
    <row r="1599" spans="3:3" s="2" customFormat="1" x14ac:dyDescent="0.25">
      <c r="C1599" s="3"/>
    </row>
    <row r="1600" spans="3:3" s="2" customFormat="1" x14ac:dyDescent="0.25">
      <c r="C1600" s="3"/>
    </row>
    <row r="1601" spans="3:3" s="2" customFormat="1" x14ac:dyDescent="0.25">
      <c r="C1601" s="3"/>
    </row>
    <row r="1602" spans="3:3" s="2" customFormat="1" x14ac:dyDescent="0.25">
      <c r="C1602" s="3"/>
    </row>
    <row r="1603" spans="3:3" s="2" customFormat="1" x14ac:dyDescent="0.25">
      <c r="C1603" s="3"/>
    </row>
    <row r="1604" spans="3:3" s="2" customFormat="1" x14ac:dyDescent="0.25">
      <c r="C1604" s="3"/>
    </row>
    <row r="1605" spans="3:3" s="2" customFormat="1" x14ac:dyDescent="0.25">
      <c r="C1605" s="3"/>
    </row>
    <row r="1606" spans="3:3" s="2" customFormat="1" x14ac:dyDescent="0.25">
      <c r="C1606" s="3"/>
    </row>
    <row r="1607" spans="3:3" s="2" customFormat="1" x14ac:dyDescent="0.25">
      <c r="C1607" s="3"/>
    </row>
    <row r="1608" spans="3:3" s="2" customFormat="1" x14ac:dyDescent="0.25">
      <c r="C1608" s="3"/>
    </row>
    <row r="1609" spans="3:3" s="2" customFormat="1" x14ac:dyDescent="0.25">
      <c r="C1609" s="3"/>
    </row>
    <row r="1610" spans="3:3" s="2" customFormat="1" x14ac:dyDescent="0.25">
      <c r="C1610" s="3"/>
    </row>
    <row r="1611" spans="3:3" s="2" customFormat="1" x14ac:dyDescent="0.25">
      <c r="C1611" s="3"/>
    </row>
    <row r="1612" spans="3:3" s="2" customFormat="1" x14ac:dyDescent="0.25">
      <c r="C1612" s="3"/>
    </row>
    <row r="1613" spans="3:3" s="2" customFormat="1" x14ac:dyDescent="0.25">
      <c r="C1613" s="3"/>
    </row>
    <row r="1614" spans="3:3" s="2" customFormat="1" x14ac:dyDescent="0.25">
      <c r="C1614" s="3"/>
    </row>
    <row r="1615" spans="3:3" s="2" customFormat="1" x14ac:dyDescent="0.25">
      <c r="C1615" s="3"/>
    </row>
    <row r="1616" spans="3:3" s="2" customFormat="1" x14ac:dyDescent="0.25">
      <c r="C1616" s="3"/>
    </row>
    <row r="1617" spans="3:3" s="2" customFormat="1" x14ac:dyDescent="0.25">
      <c r="C1617" s="3"/>
    </row>
    <row r="1618" spans="3:3" s="2" customFormat="1" x14ac:dyDescent="0.25">
      <c r="C1618" s="3"/>
    </row>
    <row r="1619" spans="3:3" s="2" customFormat="1" x14ac:dyDescent="0.25">
      <c r="C1619" s="3"/>
    </row>
    <row r="1620" spans="3:3" s="2" customFormat="1" x14ac:dyDescent="0.25">
      <c r="C1620" s="3"/>
    </row>
    <row r="1621" spans="3:3" s="2" customFormat="1" x14ac:dyDescent="0.25">
      <c r="C1621" s="3"/>
    </row>
    <row r="1622" spans="3:3" s="2" customFormat="1" x14ac:dyDescent="0.25">
      <c r="C1622" s="3"/>
    </row>
    <row r="1623" spans="3:3" s="2" customFormat="1" x14ac:dyDescent="0.25">
      <c r="C1623" s="3"/>
    </row>
    <row r="1624" spans="3:3" s="2" customFormat="1" x14ac:dyDescent="0.25">
      <c r="C1624" s="3"/>
    </row>
    <row r="1625" spans="3:3" s="2" customFormat="1" x14ac:dyDescent="0.25">
      <c r="C1625" s="3"/>
    </row>
    <row r="1626" spans="3:3" s="2" customFormat="1" x14ac:dyDescent="0.25">
      <c r="C1626" s="3"/>
    </row>
    <row r="1627" spans="3:3" s="2" customFormat="1" x14ac:dyDescent="0.25">
      <c r="C1627" s="3"/>
    </row>
    <row r="1628" spans="3:3" s="2" customFormat="1" x14ac:dyDescent="0.25">
      <c r="C1628" s="3"/>
    </row>
    <row r="1629" spans="3:3" s="2" customFormat="1" x14ac:dyDescent="0.25">
      <c r="C1629" s="3"/>
    </row>
    <row r="1630" spans="3:3" s="2" customFormat="1" x14ac:dyDescent="0.25">
      <c r="C1630" s="3"/>
    </row>
    <row r="1631" spans="3:3" s="2" customFormat="1" x14ac:dyDescent="0.25">
      <c r="C1631" s="3"/>
    </row>
    <row r="1632" spans="3:3" s="2" customFormat="1" x14ac:dyDescent="0.25">
      <c r="C1632" s="3"/>
    </row>
    <row r="1633" spans="3:3" s="2" customFormat="1" x14ac:dyDescent="0.25">
      <c r="C1633" s="3"/>
    </row>
    <row r="1634" spans="3:3" s="2" customFormat="1" x14ac:dyDescent="0.25">
      <c r="C1634" s="3"/>
    </row>
    <row r="1635" spans="3:3" s="2" customFormat="1" x14ac:dyDescent="0.25">
      <c r="C1635" s="3"/>
    </row>
    <row r="1636" spans="3:3" s="2" customFormat="1" x14ac:dyDescent="0.25">
      <c r="C1636" s="3"/>
    </row>
    <row r="1637" spans="3:3" s="2" customFormat="1" x14ac:dyDescent="0.25">
      <c r="C1637" s="3"/>
    </row>
    <row r="1638" spans="3:3" s="2" customFormat="1" x14ac:dyDescent="0.25">
      <c r="C1638" s="3"/>
    </row>
    <row r="1639" spans="3:3" s="2" customFormat="1" x14ac:dyDescent="0.25">
      <c r="C1639" s="3"/>
    </row>
    <row r="1640" spans="3:3" s="2" customFormat="1" x14ac:dyDescent="0.25">
      <c r="C1640" s="3"/>
    </row>
    <row r="1641" spans="3:3" s="2" customFormat="1" x14ac:dyDescent="0.25">
      <c r="C1641" s="3"/>
    </row>
    <row r="1642" spans="3:3" s="2" customFormat="1" x14ac:dyDescent="0.25">
      <c r="C1642" s="3"/>
    </row>
    <row r="1643" spans="3:3" s="2" customFormat="1" x14ac:dyDescent="0.25">
      <c r="C1643" s="3"/>
    </row>
    <row r="1644" spans="3:3" s="2" customFormat="1" x14ac:dyDescent="0.25">
      <c r="C1644" s="3"/>
    </row>
    <row r="1645" spans="3:3" s="2" customFormat="1" x14ac:dyDescent="0.25">
      <c r="C1645" s="3"/>
    </row>
    <row r="1646" spans="3:3" s="2" customFormat="1" x14ac:dyDescent="0.25">
      <c r="C1646" s="3"/>
    </row>
    <row r="1647" spans="3:3" s="2" customFormat="1" x14ac:dyDescent="0.25">
      <c r="C1647" s="3"/>
    </row>
    <row r="1648" spans="3:3" s="2" customFormat="1" x14ac:dyDescent="0.25">
      <c r="C1648" s="3"/>
    </row>
    <row r="1649" spans="3:3" s="2" customFormat="1" x14ac:dyDescent="0.25">
      <c r="C1649" s="3"/>
    </row>
    <row r="1650" spans="3:3" s="2" customFormat="1" x14ac:dyDescent="0.25">
      <c r="C1650" s="3"/>
    </row>
    <row r="1651" spans="3:3" s="2" customFormat="1" x14ac:dyDescent="0.25">
      <c r="C1651" s="3"/>
    </row>
    <row r="1652" spans="3:3" s="2" customFormat="1" x14ac:dyDescent="0.25">
      <c r="C1652" s="3"/>
    </row>
    <row r="1653" spans="3:3" s="2" customFormat="1" x14ac:dyDescent="0.25">
      <c r="C1653" s="3"/>
    </row>
    <row r="1654" spans="3:3" s="2" customFormat="1" x14ac:dyDescent="0.25">
      <c r="C1654" s="3"/>
    </row>
    <row r="1655" spans="3:3" s="2" customFormat="1" x14ac:dyDescent="0.25">
      <c r="C1655" s="3"/>
    </row>
    <row r="1656" spans="3:3" s="2" customFormat="1" x14ac:dyDescent="0.25">
      <c r="C1656" s="3"/>
    </row>
    <row r="1657" spans="3:3" s="2" customFormat="1" x14ac:dyDescent="0.25">
      <c r="C1657" s="3"/>
    </row>
    <row r="1658" spans="3:3" s="2" customFormat="1" x14ac:dyDescent="0.25">
      <c r="C1658" s="3"/>
    </row>
    <row r="1659" spans="3:3" s="2" customFormat="1" x14ac:dyDescent="0.25">
      <c r="C1659" s="3"/>
    </row>
    <row r="1660" spans="3:3" s="2" customFormat="1" x14ac:dyDescent="0.25">
      <c r="C1660" s="3"/>
    </row>
    <row r="1661" spans="3:3" s="2" customFormat="1" x14ac:dyDescent="0.25">
      <c r="C1661" s="3"/>
    </row>
    <row r="1662" spans="3:3" s="2" customFormat="1" x14ac:dyDescent="0.25">
      <c r="C1662" s="3"/>
    </row>
    <row r="1663" spans="3:3" s="2" customFormat="1" x14ac:dyDescent="0.25">
      <c r="C1663" s="3"/>
    </row>
    <row r="1664" spans="3:3" s="2" customFormat="1" x14ac:dyDescent="0.25">
      <c r="C1664" s="3"/>
    </row>
    <row r="1665" spans="3:3" s="2" customFormat="1" x14ac:dyDescent="0.25">
      <c r="C1665" s="3"/>
    </row>
    <row r="1666" spans="3:3" s="2" customFormat="1" x14ac:dyDescent="0.25">
      <c r="C1666" s="3"/>
    </row>
    <row r="1667" spans="3:3" s="2" customFormat="1" x14ac:dyDescent="0.25">
      <c r="C1667" s="3"/>
    </row>
    <row r="1668" spans="3:3" s="2" customFormat="1" x14ac:dyDescent="0.25">
      <c r="C1668" s="3"/>
    </row>
    <row r="1669" spans="3:3" s="2" customFormat="1" x14ac:dyDescent="0.25">
      <c r="C1669" s="3"/>
    </row>
    <row r="1670" spans="3:3" s="2" customFormat="1" x14ac:dyDescent="0.25">
      <c r="C1670" s="3"/>
    </row>
    <row r="1671" spans="3:3" s="2" customFormat="1" x14ac:dyDescent="0.25">
      <c r="C1671" s="3"/>
    </row>
    <row r="1672" spans="3:3" s="2" customFormat="1" x14ac:dyDescent="0.25">
      <c r="C1672" s="3"/>
    </row>
    <row r="1673" spans="3:3" s="2" customFormat="1" x14ac:dyDescent="0.25">
      <c r="C1673" s="3"/>
    </row>
    <row r="1674" spans="3:3" s="2" customFormat="1" x14ac:dyDescent="0.25">
      <c r="C1674" s="3"/>
    </row>
    <row r="1675" spans="3:3" s="2" customFormat="1" x14ac:dyDescent="0.25">
      <c r="C1675" s="3"/>
    </row>
    <row r="1676" spans="3:3" s="2" customFormat="1" x14ac:dyDescent="0.25">
      <c r="C1676" s="3"/>
    </row>
    <row r="1677" spans="3:3" s="2" customFormat="1" x14ac:dyDescent="0.25">
      <c r="C1677" s="3"/>
    </row>
    <row r="1678" spans="3:3" s="2" customFormat="1" x14ac:dyDescent="0.25">
      <c r="C1678" s="3"/>
    </row>
    <row r="1679" spans="3:3" s="2" customFormat="1" x14ac:dyDescent="0.25">
      <c r="C1679" s="3"/>
    </row>
    <row r="1680" spans="3:3" s="2" customFormat="1" x14ac:dyDescent="0.25">
      <c r="C1680" s="3"/>
    </row>
    <row r="1681" spans="3:3" s="2" customFormat="1" x14ac:dyDescent="0.25">
      <c r="C1681" s="3"/>
    </row>
    <row r="1682" spans="3:3" s="2" customFormat="1" x14ac:dyDescent="0.25">
      <c r="C1682" s="3"/>
    </row>
    <row r="1683" spans="3:3" s="2" customFormat="1" x14ac:dyDescent="0.25">
      <c r="C1683" s="3"/>
    </row>
    <row r="1684" spans="3:3" s="2" customFormat="1" x14ac:dyDescent="0.25">
      <c r="C1684" s="3"/>
    </row>
    <row r="1685" spans="3:3" s="2" customFormat="1" x14ac:dyDescent="0.25">
      <c r="C1685" s="3"/>
    </row>
    <row r="1686" spans="3:3" s="2" customFormat="1" x14ac:dyDescent="0.25">
      <c r="C1686" s="3"/>
    </row>
    <row r="1687" spans="3:3" s="2" customFormat="1" x14ac:dyDescent="0.25">
      <c r="C1687" s="3"/>
    </row>
    <row r="1688" spans="3:3" s="2" customFormat="1" x14ac:dyDescent="0.25">
      <c r="C1688" s="3"/>
    </row>
    <row r="1689" spans="3:3" s="2" customFormat="1" x14ac:dyDescent="0.25">
      <c r="C1689" s="3"/>
    </row>
    <row r="1690" spans="3:3" s="2" customFormat="1" x14ac:dyDescent="0.25">
      <c r="C1690" s="3"/>
    </row>
    <row r="1691" spans="3:3" s="2" customFormat="1" x14ac:dyDescent="0.25">
      <c r="C1691" s="3"/>
    </row>
    <row r="1692" spans="3:3" s="2" customFormat="1" x14ac:dyDescent="0.25">
      <c r="C1692" s="3"/>
    </row>
    <row r="1693" spans="3:3" s="2" customFormat="1" x14ac:dyDescent="0.25">
      <c r="C1693" s="3"/>
    </row>
    <row r="1694" spans="3:3" s="2" customFormat="1" x14ac:dyDescent="0.25">
      <c r="C1694" s="3"/>
    </row>
    <row r="1695" spans="3:3" s="2" customFormat="1" x14ac:dyDescent="0.25">
      <c r="C1695" s="3"/>
    </row>
    <row r="1696" spans="3:3" s="2" customFormat="1" x14ac:dyDescent="0.25">
      <c r="C1696" s="3"/>
    </row>
    <row r="1697" spans="3:3" s="2" customFormat="1" x14ac:dyDescent="0.25">
      <c r="C1697" s="3"/>
    </row>
    <row r="1698" spans="3:3" s="2" customFormat="1" x14ac:dyDescent="0.25">
      <c r="C1698" s="3"/>
    </row>
    <row r="1699" spans="3:3" s="2" customFormat="1" x14ac:dyDescent="0.25">
      <c r="C1699" s="3"/>
    </row>
    <row r="1700" spans="3:3" s="2" customFormat="1" x14ac:dyDescent="0.25">
      <c r="C1700" s="3"/>
    </row>
    <row r="1701" spans="3:3" s="2" customFormat="1" x14ac:dyDescent="0.25">
      <c r="C1701" s="3"/>
    </row>
    <row r="1702" spans="3:3" s="2" customFormat="1" x14ac:dyDescent="0.25">
      <c r="C1702" s="3"/>
    </row>
    <row r="1703" spans="3:3" s="2" customFormat="1" x14ac:dyDescent="0.25">
      <c r="C1703" s="3"/>
    </row>
    <row r="1704" spans="3:3" s="2" customFormat="1" x14ac:dyDescent="0.25">
      <c r="C1704" s="3"/>
    </row>
    <row r="1705" spans="3:3" s="2" customFormat="1" x14ac:dyDescent="0.25">
      <c r="C1705" s="3"/>
    </row>
    <row r="1706" spans="3:3" s="2" customFormat="1" x14ac:dyDescent="0.25">
      <c r="C1706" s="3"/>
    </row>
    <row r="1707" spans="3:3" s="2" customFormat="1" x14ac:dyDescent="0.25">
      <c r="C1707" s="3"/>
    </row>
    <row r="1708" spans="3:3" s="2" customFormat="1" x14ac:dyDescent="0.25">
      <c r="C1708" s="3"/>
    </row>
    <row r="1709" spans="3:3" s="2" customFormat="1" x14ac:dyDescent="0.25">
      <c r="C1709" s="3"/>
    </row>
    <row r="1710" spans="3:3" s="2" customFormat="1" x14ac:dyDescent="0.25">
      <c r="C1710" s="3"/>
    </row>
    <row r="1711" spans="3:3" s="2" customFormat="1" x14ac:dyDescent="0.25">
      <c r="C1711" s="3"/>
    </row>
    <row r="1712" spans="3:3" s="2" customFormat="1" x14ac:dyDescent="0.25">
      <c r="C1712" s="3"/>
    </row>
    <row r="1713" spans="3:3" s="2" customFormat="1" x14ac:dyDescent="0.25">
      <c r="C1713" s="3"/>
    </row>
    <row r="1714" spans="3:3" s="2" customFormat="1" x14ac:dyDescent="0.25">
      <c r="C1714" s="3"/>
    </row>
    <row r="1715" spans="3:3" s="2" customFormat="1" x14ac:dyDescent="0.25">
      <c r="C1715" s="3"/>
    </row>
    <row r="1716" spans="3:3" s="2" customFormat="1" x14ac:dyDescent="0.25">
      <c r="C1716" s="3"/>
    </row>
    <row r="1717" spans="3:3" s="2" customFormat="1" x14ac:dyDescent="0.25">
      <c r="C1717" s="3"/>
    </row>
    <row r="1718" spans="3:3" s="2" customFormat="1" x14ac:dyDescent="0.25">
      <c r="C1718" s="3"/>
    </row>
    <row r="1719" spans="3:3" s="2" customFormat="1" x14ac:dyDescent="0.25">
      <c r="C1719" s="3"/>
    </row>
    <row r="1720" spans="3:3" s="2" customFormat="1" x14ac:dyDescent="0.25">
      <c r="C1720" s="3"/>
    </row>
    <row r="1721" spans="3:3" s="2" customFormat="1" x14ac:dyDescent="0.25">
      <c r="C1721" s="3"/>
    </row>
    <row r="1722" spans="3:3" s="2" customFormat="1" x14ac:dyDescent="0.25">
      <c r="C1722" s="3"/>
    </row>
    <row r="1723" spans="3:3" s="2" customFormat="1" x14ac:dyDescent="0.25">
      <c r="C1723" s="3"/>
    </row>
    <row r="1724" spans="3:3" s="2" customFormat="1" x14ac:dyDescent="0.25">
      <c r="C1724" s="3"/>
    </row>
    <row r="1725" spans="3:3" s="2" customFormat="1" x14ac:dyDescent="0.25">
      <c r="C1725" s="3"/>
    </row>
    <row r="1726" spans="3:3" s="2" customFormat="1" x14ac:dyDescent="0.25">
      <c r="C1726" s="3"/>
    </row>
    <row r="1727" spans="3:3" s="2" customFormat="1" x14ac:dyDescent="0.25">
      <c r="C1727" s="3"/>
    </row>
    <row r="1728" spans="3:3" s="2" customFormat="1" x14ac:dyDescent="0.25">
      <c r="C1728" s="3"/>
    </row>
    <row r="1729" spans="3:3" s="2" customFormat="1" x14ac:dyDescent="0.25">
      <c r="C1729" s="3"/>
    </row>
    <row r="1730" spans="3:3" s="2" customFormat="1" x14ac:dyDescent="0.25">
      <c r="C1730" s="3"/>
    </row>
    <row r="1731" spans="3:3" s="2" customFormat="1" x14ac:dyDescent="0.25">
      <c r="C1731" s="3"/>
    </row>
    <row r="1732" spans="3:3" s="2" customFormat="1" x14ac:dyDescent="0.25">
      <c r="C1732" s="3"/>
    </row>
    <row r="1733" spans="3:3" s="2" customFormat="1" x14ac:dyDescent="0.25">
      <c r="C1733" s="3"/>
    </row>
    <row r="1734" spans="3:3" s="2" customFormat="1" x14ac:dyDescent="0.25">
      <c r="C1734" s="3"/>
    </row>
    <row r="1735" spans="3:3" s="2" customFormat="1" x14ac:dyDescent="0.25">
      <c r="C1735" s="3"/>
    </row>
    <row r="1736" spans="3:3" s="2" customFormat="1" x14ac:dyDescent="0.25">
      <c r="C1736" s="3"/>
    </row>
    <row r="1737" spans="3:3" s="2" customFormat="1" x14ac:dyDescent="0.25">
      <c r="C1737" s="3"/>
    </row>
    <row r="1738" spans="3:3" s="2" customFormat="1" x14ac:dyDescent="0.25">
      <c r="C1738" s="3"/>
    </row>
    <row r="1739" spans="3:3" s="2" customFormat="1" x14ac:dyDescent="0.25">
      <c r="C1739" s="3"/>
    </row>
    <row r="1740" spans="3:3" s="2" customFormat="1" x14ac:dyDescent="0.25">
      <c r="C1740" s="3"/>
    </row>
    <row r="1741" spans="3:3" s="2" customFormat="1" x14ac:dyDescent="0.25">
      <c r="C1741" s="3"/>
    </row>
    <row r="1742" spans="3:3" s="2" customFormat="1" x14ac:dyDescent="0.25">
      <c r="C1742" s="3"/>
    </row>
    <row r="1743" spans="3:3" s="2" customFormat="1" x14ac:dyDescent="0.25">
      <c r="C1743" s="3"/>
    </row>
    <row r="1744" spans="3:3" s="2" customFormat="1" x14ac:dyDescent="0.25">
      <c r="C1744" s="3"/>
    </row>
    <row r="1745" spans="3:3" s="2" customFormat="1" x14ac:dyDescent="0.25">
      <c r="C1745" s="3"/>
    </row>
    <row r="1746" spans="3:3" s="2" customFormat="1" x14ac:dyDescent="0.25">
      <c r="C1746" s="3"/>
    </row>
    <row r="1747" spans="3:3" s="2" customFormat="1" x14ac:dyDescent="0.25">
      <c r="C1747" s="3"/>
    </row>
    <row r="1748" spans="3:3" s="2" customFormat="1" x14ac:dyDescent="0.25">
      <c r="C1748" s="3"/>
    </row>
    <row r="1749" spans="3:3" s="2" customFormat="1" x14ac:dyDescent="0.25">
      <c r="C1749" s="3"/>
    </row>
    <row r="1750" spans="3:3" s="2" customFormat="1" x14ac:dyDescent="0.25">
      <c r="C1750" s="3"/>
    </row>
    <row r="1751" spans="3:3" s="2" customFormat="1" x14ac:dyDescent="0.25">
      <c r="C1751" s="3"/>
    </row>
    <row r="1752" spans="3:3" s="2" customFormat="1" x14ac:dyDescent="0.25">
      <c r="C1752" s="3"/>
    </row>
    <row r="1753" spans="3:3" s="2" customFormat="1" x14ac:dyDescent="0.25">
      <c r="C1753" s="3"/>
    </row>
    <row r="1754" spans="3:3" s="2" customFormat="1" x14ac:dyDescent="0.25">
      <c r="C1754" s="3"/>
    </row>
    <row r="1755" spans="3:3" s="2" customFormat="1" x14ac:dyDescent="0.25">
      <c r="C1755" s="3"/>
    </row>
    <row r="1756" spans="3:3" s="2" customFormat="1" x14ac:dyDescent="0.25">
      <c r="C1756" s="3"/>
    </row>
    <row r="1757" spans="3:3" s="2" customFormat="1" x14ac:dyDescent="0.25">
      <c r="C1757" s="3"/>
    </row>
    <row r="1758" spans="3:3" s="2" customFormat="1" x14ac:dyDescent="0.25">
      <c r="C1758" s="3"/>
    </row>
    <row r="1759" spans="3:3" s="2" customFormat="1" x14ac:dyDescent="0.25">
      <c r="C1759" s="3"/>
    </row>
    <row r="1760" spans="3:3" s="2" customFormat="1" x14ac:dyDescent="0.25">
      <c r="C1760" s="3"/>
    </row>
    <row r="1761" spans="3:3" s="2" customFormat="1" x14ac:dyDescent="0.25">
      <c r="C1761" s="3"/>
    </row>
    <row r="1762" spans="3:3" s="2" customFormat="1" x14ac:dyDescent="0.25">
      <c r="C1762" s="3"/>
    </row>
    <row r="1763" spans="3:3" s="2" customFormat="1" x14ac:dyDescent="0.25">
      <c r="C1763" s="3"/>
    </row>
    <row r="1764" spans="3:3" s="2" customFormat="1" x14ac:dyDescent="0.25">
      <c r="C1764" s="3"/>
    </row>
    <row r="1765" spans="3:3" s="2" customFormat="1" x14ac:dyDescent="0.25">
      <c r="C1765" s="3"/>
    </row>
    <row r="1766" spans="3:3" s="2" customFormat="1" x14ac:dyDescent="0.25">
      <c r="C1766" s="3"/>
    </row>
    <row r="1767" spans="3:3" s="2" customFormat="1" x14ac:dyDescent="0.25">
      <c r="C1767" s="3"/>
    </row>
    <row r="1768" spans="3:3" s="2" customFormat="1" x14ac:dyDescent="0.25">
      <c r="C1768" s="3"/>
    </row>
    <row r="1769" spans="3:3" s="2" customFormat="1" x14ac:dyDescent="0.25">
      <c r="C1769" s="3"/>
    </row>
    <row r="1770" spans="3:3" s="2" customFormat="1" x14ac:dyDescent="0.25">
      <c r="C1770" s="3"/>
    </row>
    <row r="1771" spans="3:3" s="2" customFormat="1" x14ac:dyDescent="0.25">
      <c r="C1771" s="3"/>
    </row>
    <row r="1772" spans="3:3" s="2" customFormat="1" x14ac:dyDescent="0.25">
      <c r="C1772" s="3"/>
    </row>
    <row r="1773" spans="3:3" s="2" customFormat="1" x14ac:dyDescent="0.25">
      <c r="C1773" s="3"/>
    </row>
    <row r="1774" spans="3:3" s="2" customFormat="1" x14ac:dyDescent="0.25">
      <c r="C1774" s="3"/>
    </row>
    <row r="1775" spans="3:3" s="2" customFormat="1" x14ac:dyDescent="0.25">
      <c r="C1775" s="3"/>
    </row>
    <row r="1776" spans="3:3" s="2" customFormat="1" x14ac:dyDescent="0.25">
      <c r="C1776" s="3"/>
    </row>
    <row r="1777" spans="3:3" s="2" customFormat="1" x14ac:dyDescent="0.25">
      <c r="C1777" s="3"/>
    </row>
    <row r="1778" spans="3:3" s="2" customFormat="1" x14ac:dyDescent="0.25">
      <c r="C1778" s="3"/>
    </row>
    <row r="1779" spans="3:3" s="2" customFormat="1" x14ac:dyDescent="0.25">
      <c r="C1779" s="3"/>
    </row>
    <row r="1780" spans="3:3" s="2" customFormat="1" x14ac:dyDescent="0.25">
      <c r="C1780" s="3"/>
    </row>
    <row r="1781" spans="3:3" s="2" customFormat="1" x14ac:dyDescent="0.25">
      <c r="C1781" s="3"/>
    </row>
    <row r="1782" spans="3:3" s="2" customFormat="1" x14ac:dyDescent="0.25">
      <c r="C1782" s="3"/>
    </row>
    <row r="1783" spans="3:3" s="2" customFormat="1" x14ac:dyDescent="0.25">
      <c r="C1783" s="3"/>
    </row>
    <row r="1784" spans="3:3" s="2" customFormat="1" x14ac:dyDescent="0.25">
      <c r="C1784" s="3"/>
    </row>
    <row r="1785" spans="3:3" s="2" customFormat="1" x14ac:dyDescent="0.25">
      <c r="C1785" s="3"/>
    </row>
    <row r="1786" spans="3:3" s="2" customFormat="1" x14ac:dyDescent="0.25">
      <c r="C1786" s="3"/>
    </row>
    <row r="1787" spans="3:3" s="2" customFormat="1" x14ac:dyDescent="0.25">
      <c r="C1787" s="3"/>
    </row>
    <row r="1788" spans="3:3" s="2" customFormat="1" x14ac:dyDescent="0.25">
      <c r="C1788" s="3"/>
    </row>
    <row r="1789" spans="3:3" s="2" customFormat="1" x14ac:dyDescent="0.25">
      <c r="C1789" s="3"/>
    </row>
    <row r="1790" spans="3:3" s="2" customFormat="1" x14ac:dyDescent="0.25">
      <c r="C1790" s="3"/>
    </row>
    <row r="1791" spans="3:3" s="2" customFormat="1" x14ac:dyDescent="0.25">
      <c r="C1791" s="3"/>
    </row>
    <row r="1792" spans="3:3" s="2" customFormat="1" x14ac:dyDescent="0.25">
      <c r="C1792" s="3"/>
    </row>
    <row r="1793" spans="3:3" s="2" customFormat="1" x14ac:dyDescent="0.25">
      <c r="C1793" s="3"/>
    </row>
    <row r="1794" spans="3:3" s="2" customFormat="1" x14ac:dyDescent="0.25">
      <c r="C1794" s="3"/>
    </row>
    <row r="1795" spans="3:3" s="2" customFormat="1" x14ac:dyDescent="0.25">
      <c r="C1795" s="3"/>
    </row>
    <row r="1796" spans="3:3" s="2" customFormat="1" x14ac:dyDescent="0.25">
      <c r="C1796" s="3"/>
    </row>
    <row r="1797" spans="3:3" s="2" customFormat="1" x14ac:dyDescent="0.25">
      <c r="C1797" s="3"/>
    </row>
    <row r="1798" spans="3:3" s="2" customFormat="1" x14ac:dyDescent="0.25">
      <c r="C1798" s="3"/>
    </row>
    <row r="1799" spans="3:3" s="2" customFormat="1" x14ac:dyDescent="0.25">
      <c r="C1799" s="3"/>
    </row>
    <row r="1800" spans="3:3" s="2" customFormat="1" x14ac:dyDescent="0.25">
      <c r="C1800" s="3"/>
    </row>
    <row r="1801" spans="3:3" s="2" customFormat="1" x14ac:dyDescent="0.25">
      <c r="C1801" s="3"/>
    </row>
    <row r="1802" spans="3:3" s="2" customFormat="1" x14ac:dyDescent="0.25">
      <c r="C1802" s="3"/>
    </row>
    <row r="1803" spans="3:3" s="2" customFormat="1" x14ac:dyDescent="0.25">
      <c r="C1803" s="3"/>
    </row>
    <row r="1804" spans="3:3" s="2" customFormat="1" x14ac:dyDescent="0.25">
      <c r="C1804" s="3"/>
    </row>
    <row r="1805" spans="3:3" s="2" customFormat="1" x14ac:dyDescent="0.25">
      <c r="C1805" s="3"/>
    </row>
    <row r="1806" spans="3:3" s="2" customFormat="1" x14ac:dyDescent="0.25">
      <c r="C1806" s="3"/>
    </row>
    <row r="1807" spans="3:3" s="2" customFormat="1" x14ac:dyDescent="0.25">
      <c r="C1807" s="3"/>
    </row>
    <row r="1808" spans="3:3" s="2" customFormat="1" x14ac:dyDescent="0.25">
      <c r="C1808" s="3"/>
    </row>
    <row r="1809" spans="3:3" s="2" customFormat="1" x14ac:dyDescent="0.25">
      <c r="C1809" s="3"/>
    </row>
    <row r="1810" spans="3:3" s="2" customFormat="1" x14ac:dyDescent="0.25">
      <c r="C1810" s="3"/>
    </row>
    <row r="1811" spans="3:3" s="2" customFormat="1" x14ac:dyDescent="0.25">
      <c r="C1811" s="3"/>
    </row>
    <row r="1812" spans="3:3" s="2" customFormat="1" x14ac:dyDescent="0.25">
      <c r="C1812" s="3"/>
    </row>
    <row r="1813" spans="3:3" s="2" customFormat="1" x14ac:dyDescent="0.25">
      <c r="C1813" s="3"/>
    </row>
    <row r="1814" spans="3:3" s="2" customFormat="1" x14ac:dyDescent="0.25">
      <c r="C1814" s="3"/>
    </row>
    <row r="1815" spans="3:3" s="2" customFormat="1" x14ac:dyDescent="0.25">
      <c r="C1815" s="3"/>
    </row>
    <row r="1816" spans="3:3" s="2" customFormat="1" x14ac:dyDescent="0.25">
      <c r="C1816" s="3"/>
    </row>
    <row r="1817" spans="3:3" s="2" customFormat="1" x14ac:dyDescent="0.25">
      <c r="C1817" s="3"/>
    </row>
    <row r="1818" spans="3:3" s="2" customFormat="1" x14ac:dyDescent="0.25">
      <c r="C1818" s="3"/>
    </row>
    <row r="1819" spans="3:3" s="2" customFormat="1" x14ac:dyDescent="0.25">
      <c r="C1819" s="3"/>
    </row>
    <row r="1820" spans="3:3" s="2" customFormat="1" x14ac:dyDescent="0.25">
      <c r="C1820" s="3"/>
    </row>
    <row r="1821" spans="3:3" s="2" customFormat="1" x14ac:dyDescent="0.25">
      <c r="C1821" s="3"/>
    </row>
    <row r="1822" spans="3:3" s="2" customFormat="1" x14ac:dyDescent="0.25">
      <c r="C1822" s="3"/>
    </row>
    <row r="1823" spans="3:3" s="2" customFormat="1" x14ac:dyDescent="0.25">
      <c r="C1823" s="3"/>
    </row>
    <row r="1824" spans="3:3" s="2" customFormat="1" x14ac:dyDescent="0.25">
      <c r="C1824" s="3"/>
    </row>
    <row r="1825" spans="3:3" s="2" customFormat="1" x14ac:dyDescent="0.25">
      <c r="C1825" s="3"/>
    </row>
    <row r="1826" spans="3:3" s="2" customFormat="1" x14ac:dyDescent="0.25">
      <c r="C1826" s="3"/>
    </row>
    <row r="1827" spans="3:3" s="2" customFormat="1" x14ac:dyDescent="0.25">
      <c r="C1827" s="3"/>
    </row>
    <row r="1828" spans="3:3" s="2" customFormat="1" x14ac:dyDescent="0.25">
      <c r="C1828" s="3"/>
    </row>
    <row r="1829" spans="3:3" s="2" customFormat="1" x14ac:dyDescent="0.25">
      <c r="C1829" s="3"/>
    </row>
    <row r="1830" spans="3:3" s="2" customFormat="1" x14ac:dyDescent="0.25">
      <c r="C1830" s="3"/>
    </row>
    <row r="1831" spans="3:3" s="2" customFormat="1" x14ac:dyDescent="0.25">
      <c r="C1831" s="3"/>
    </row>
    <row r="1832" spans="3:3" s="2" customFormat="1" x14ac:dyDescent="0.25">
      <c r="C1832" s="3"/>
    </row>
    <row r="1833" spans="3:3" s="2" customFormat="1" x14ac:dyDescent="0.25">
      <c r="C1833" s="3"/>
    </row>
    <row r="1834" spans="3:3" s="2" customFormat="1" x14ac:dyDescent="0.25">
      <c r="C1834" s="3"/>
    </row>
    <row r="1835" spans="3:3" s="2" customFormat="1" x14ac:dyDescent="0.25">
      <c r="C1835" s="3"/>
    </row>
    <row r="1836" spans="3:3" s="2" customFormat="1" x14ac:dyDescent="0.25">
      <c r="C1836" s="3"/>
    </row>
    <row r="1837" spans="3:3" s="2" customFormat="1" x14ac:dyDescent="0.25">
      <c r="C1837" s="3"/>
    </row>
    <row r="1838" spans="3:3" s="2" customFormat="1" x14ac:dyDescent="0.25">
      <c r="C1838" s="3"/>
    </row>
    <row r="1839" spans="3:3" s="2" customFormat="1" x14ac:dyDescent="0.25">
      <c r="C1839" s="3"/>
    </row>
    <row r="1840" spans="3:3" s="2" customFormat="1" x14ac:dyDescent="0.25">
      <c r="C1840" s="3"/>
    </row>
    <row r="1841" spans="3:3" s="2" customFormat="1" x14ac:dyDescent="0.25">
      <c r="C1841" s="3"/>
    </row>
    <row r="1842" spans="3:3" s="2" customFormat="1" x14ac:dyDescent="0.25">
      <c r="C1842" s="3"/>
    </row>
    <row r="1843" spans="3:3" s="2" customFormat="1" x14ac:dyDescent="0.25">
      <c r="C1843" s="3"/>
    </row>
    <row r="1844" spans="3:3" s="2" customFormat="1" x14ac:dyDescent="0.25">
      <c r="C1844" s="3"/>
    </row>
    <row r="1845" spans="3:3" s="2" customFormat="1" x14ac:dyDescent="0.25">
      <c r="C1845" s="3"/>
    </row>
    <row r="1846" spans="3:3" s="2" customFormat="1" x14ac:dyDescent="0.25">
      <c r="C1846" s="3"/>
    </row>
    <row r="1847" spans="3:3" s="2" customFormat="1" x14ac:dyDescent="0.25">
      <c r="C1847" s="3"/>
    </row>
    <row r="1848" spans="3:3" s="2" customFormat="1" x14ac:dyDescent="0.25">
      <c r="C1848" s="3"/>
    </row>
    <row r="1849" spans="3:3" s="2" customFormat="1" x14ac:dyDescent="0.25">
      <c r="C1849" s="3"/>
    </row>
    <row r="1850" spans="3:3" s="2" customFormat="1" x14ac:dyDescent="0.25">
      <c r="C1850" s="3"/>
    </row>
    <row r="1851" spans="3:3" s="2" customFormat="1" x14ac:dyDescent="0.25">
      <c r="C1851" s="3"/>
    </row>
    <row r="1852" spans="3:3" s="2" customFormat="1" x14ac:dyDescent="0.25">
      <c r="C1852" s="3"/>
    </row>
    <row r="1853" spans="3:3" s="2" customFormat="1" x14ac:dyDescent="0.25">
      <c r="C1853" s="3"/>
    </row>
    <row r="1854" spans="3:3" s="2" customFormat="1" x14ac:dyDescent="0.25">
      <c r="C1854" s="3"/>
    </row>
    <row r="1855" spans="3:3" s="2" customFormat="1" x14ac:dyDescent="0.25">
      <c r="C1855" s="3"/>
    </row>
    <row r="1856" spans="3:3" s="2" customFormat="1" x14ac:dyDescent="0.25">
      <c r="C1856" s="3"/>
    </row>
    <row r="1857" spans="3:3" s="2" customFormat="1" x14ac:dyDescent="0.25">
      <c r="C1857" s="3"/>
    </row>
    <row r="1858" spans="3:3" s="2" customFormat="1" x14ac:dyDescent="0.25">
      <c r="C1858" s="3"/>
    </row>
    <row r="1859" spans="3:3" s="2" customFormat="1" x14ac:dyDescent="0.25">
      <c r="C1859" s="3"/>
    </row>
    <row r="1860" spans="3:3" s="2" customFormat="1" x14ac:dyDescent="0.25">
      <c r="C1860" s="3"/>
    </row>
    <row r="1861" spans="3:3" s="2" customFormat="1" x14ac:dyDescent="0.25">
      <c r="C1861" s="3"/>
    </row>
    <row r="1862" spans="3:3" s="2" customFormat="1" x14ac:dyDescent="0.25">
      <c r="C1862" s="3"/>
    </row>
    <row r="1863" spans="3:3" s="2" customFormat="1" x14ac:dyDescent="0.25">
      <c r="C1863" s="3"/>
    </row>
    <row r="1864" spans="3:3" s="2" customFormat="1" x14ac:dyDescent="0.25">
      <c r="C1864" s="3"/>
    </row>
    <row r="1865" spans="3:3" s="2" customFormat="1" x14ac:dyDescent="0.25">
      <c r="C1865" s="3"/>
    </row>
    <row r="1866" spans="3:3" s="2" customFormat="1" x14ac:dyDescent="0.25">
      <c r="C1866" s="3"/>
    </row>
    <row r="1867" spans="3:3" s="2" customFormat="1" x14ac:dyDescent="0.25">
      <c r="C1867" s="3"/>
    </row>
    <row r="1868" spans="3:3" s="2" customFormat="1" x14ac:dyDescent="0.25">
      <c r="C1868" s="3"/>
    </row>
    <row r="1869" spans="3:3" s="2" customFormat="1" x14ac:dyDescent="0.25">
      <c r="C1869" s="3"/>
    </row>
    <row r="1870" spans="3:3" s="2" customFormat="1" x14ac:dyDescent="0.25">
      <c r="C1870" s="3"/>
    </row>
    <row r="1871" spans="3:3" s="2" customFormat="1" x14ac:dyDescent="0.25">
      <c r="C1871" s="3"/>
    </row>
    <row r="1872" spans="3:3" s="2" customFormat="1" x14ac:dyDescent="0.25">
      <c r="C1872" s="3"/>
    </row>
    <row r="1873" spans="3:3" s="2" customFormat="1" x14ac:dyDescent="0.25">
      <c r="C1873" s="3"/>
    </row>
    <row r="1874" spans="3:3" s="2" customFormat="1" x14ac:dyDescent="0.25">
      <c r="C1874" s="3"/>
    </row>
    <row r="1875" spans="3:3" s="2" customFormat="1" x14ac:dyDescent="0.25">
      <c r="C1875" s="3"/>
    </row>
    <row r="1876" spans="3:3" s="2" customFormat="1" x14ac:dyDescent="0.25">
      <c r="C1876" s="3"/>
    </row>
    <row r="1877" spans="3:3" s="2" customFormat="1" x14ac:dyDescent="0.25">
      <c r="C1877" s="3"/>
    </row>
    <row r="1878" spans="3:3" s="2" customFormat="1" x14ac:dyDescent="0.25">
      <c r="C1878" s="3"/>
    </row>
    <row r="1879" spans="3:3" s="2" customFormat="1" x14ac:dyDescent="0.25">
      <c r="C1879" s="3"/>
    </row>
    <row r="1880" spans="3:3" s="2" customFormat="1" x14ac:dyDescent="0.25">
      <c r="C1880" s="3"/>
    </row>
    <row r="1881" spans="3:3" s="2" customFormat="1" x14ac:dyDescent="0.25">
      <c r="C1881" s="3"/>
    </row>
    <row r="1882" spans="3:3" s="2" customFormat="1" x14ac:dyDescent="0.25">
      <c r="C1882" s="3"/>
    </row>
    <row r="1883" spans="3:3" s="2" customFormat="1" x14ac:dyDescent="0.25">
      <c r="C1883" s="3"/>
    </row>
    <row r="1884" spans="3:3" s="2" customFormat="1" x14ac:dyDescent="0.25">
      <c r="C1884" s="3"/>
    </row>
    <row r="1885" spans="3:3" s="2" customFormat="1" x14ac:dyDescent="0.25">
      <c r="C1885" s="3"/>
    </row>
    <row r="1886" spans="3:3" s="2" customFormat="1" x14ac:dyDescent="0.25">
      <c r="C1886" s="3"/>
    </row>
    <row r="1887" spans="3:3" s="2" customFormat="1" x14ac:dyDescent="0.25">
      <c r="C1887" s="3"/>
    </row>
    <row r="1888" spans="3:3" s="2" customFormat="1" x14ac:dyDescent="0.25">
      <c r="C1888" s="3"/>
    </row>
    <row r="1889" spans="3:3" s="2" customFormat="1" x14ac:dyDescent="0.25">
      <c r="C1889" s="3"/>
    </row>
    <row r="1890" spans="3:3" s="2" customFormat="1" x14ac:dyDescent="0.25">
      <c r="C1890" s="3"/>
    </row>
    <row r="1891" spans="3:3" s="2" customFormat="1" x14ac:dyDescent="0.25">
      <c r="C1891" s="3"/>
    </row>
    <row r="1892" spans="3:3" s="2" customFormat="1" x14ac:dyDescent="0.25">
      <c r="C1892" s="3"/>
    </row>
    <row r="1893" spans="3:3" s="2" customFormat="1" x14ac:dyDescent="0.25">
      <c r="C1893" s="3"/>
    </row>
    <row r="1894" spans="3:3" s="2" customFormat="1" x14ac:dyDescent="0.25">
      <c r="C1894" s="3"/>
    </row>
    <row r="1895" spans="3:3" s="2" customFormat="1" x14ac:dyDescent="0.25">
      <c r="C1895" s="3"/>
    </row>
    <row r="1896" spans="3:3" s="2" customFormat="1" x14ac:dyDescent="0.25">
      <c r="C1896" s="3"/>
    </row>
    <row r="1897" spans="3:3" s="2" customFormat="1" x14ac:dyDescent="0.25">
      <c r="C1897" s="3"/>
    </row>
    <row r="1898" spans="3:3" s="2" customFormat="1" x14ac:dyDescent="0.25">
      <c r="C1898" s="3"/>
    </row>
    <row r="1899" spans="3:3" s="2" customFormat="1" x14ac:dyDescent="0.25">
      <c r="C1899" s="3"/>
    </row>
    <row r="1900" spans="3:3" s="2" customFormat="1" x14ac:dyDescent="0.25">
      <c r="C1900" s="3"/>
    </row>
    <row r="1901" spans="3:3" s="2" customFormat="1" x14ac:dyDescent="0.25">
      <c r="C1901" s="3"/>
    </row>
    <row r="1902" spans="3:3" s="2" customFormat="1" x14ac:dyDescent="0.25">
      <c r="C1902" s="3"/>
    </row>
    <row r="1903" spans="3:3" s="2" customFormat="1" x14ac:dyDescent="0.25">
      <c r="C1903" s="3"/>
    </row>
    <row r="1904" spans="3:3" s="2" customFormat="1" x14ac:dyDescent="0.25">
      <c r="C1904" s="3"/>
    </row>
    <row r="1905" spans="3:3" s="2" customFormat="1" x14ac:dyDescent="0.25">
      <c r="C1905" s="3"/>
    </row>
    <row r="1906" spans="3:3" s="2" customFormat="1" x14ac:dyDescent="0.25">
      <c r="C1906" s="3"/>
    </row>
    <row r="1907" spans="3:3" s="2" customFormat="1" x14ac:dyDescent="0.25">
      <c r="C1907" s="3"/>
    </row>
    <row r="1908" spans="3:3" s="2" customFormat="1" x14ac:dyDescent="0.25">
      <c r="C1908" s="3"/>
    </row>
    <row r="1909" spans="3:3" s="2" customFormat="1" x14ac:dyDescent="0.25">
      <c r="C1909" s="3"/>
    </row>
    <row r="1910" spans="3:3" s="2" customFormat="1" x14ac:dyDescent="0.25">
      <c r="C1910" s="3"/>
    </row>
    <row r="1911" spans="3:3" s="2" customFormat="1" x14ac:dyDescent="0.25">
      <c r="C1911" s="3"/>
    </row>
    <row r="1912" spans="3:3" s="2" customFormat="1" x14ac:dyDescent="0.25">
      <c r="C1912" s="3"/>
    </row>
    <row r="1913" spans="3:3" s="2" customFormat="1" x14ac:dyDescent="0.25">
      <c r="C1913" s="3"/>
    </row>
    <row r="1914" spans="3:3" s="2" customFormat="1" x14ac:dyDescent="0.25">
      <c r="C1914" s="3"/>
    </row>
    <row r="1915" spans="3:3" s="2" customFormat="1" x14ac:dyDescent="0.25">
      <c r="C1915" s="3"/>
    </row>
    <row r="1916" spans="3:3" s="2" customFormat="1" x14ac:dyDescent="0.25">
      <c r="C1916" s="3"/>
    </row>
    <row r="1917" spans="3:3" s="2" customFormat="1" x14ac:dyDescent="0.25">
      <c r="C1917" s="3"/>
    </row>
    <row r="1918" spans="3:3" s="2" customFormat="1" x14ac:dyDescent="0.25">
      <c r="C1918" s="3"/>
    </row>
    <row r="1919" spans="3:3" s="2" customFormat="1" x14ac:dyDescent="0.25">
      <c r="C1919" s="3"/>
    </row>
    <row r="1920" spans="3:3" s="2" customFormat="1" x14ac:dyDescent="0.25">
      <c r="C1920" s="3"/>
    </row>
    <row r="1921" spans="3:3" s="2" customFormat="1" x14ac:dyDescent="0.25">
      <c r="C1921" s="3"/>
    </row>
    <row r="1922" spans="3:3" s="2" customFormat="1" x14ac:dyDescent="0.25">
      <c r="C1922" s="3"/>
    </row>
    <row r="1923" spans="3:3" s="2" customFormat="1" x14ac:dyDescent="0.25">
      <c r="C1923" s="3"/>
    </row>
    <row r="1924" spans="3:3" s="2" customFormat="1" x14ac:dyDescent="0.25">
      <c r="C1924" s="3"/>
    </row>
    <row r="1925" spans="3:3" s="2" customFormat="1" x14ac:dyDescent="0.25">
      <c r="C1925" s="3"/>
    </row>
    <row r="1926" spans="3:3" s="2" customFormat="1" x14ac:dyDescent="0.25">
      <c r="C1926" s="3"/>
    </row>
    <row r="1927" spans="3:3" s="2" customFormat="1" x14ac:dyDescent="0.25">
      <c r="C1927" s="3"/>
    </row>
    <row r="1928" spans="3:3" s="2" customFormat="1" x14ac:dyDescent="0.25">
      <c r="C1928" s="3"/>
    </row>
    <row r="1929" spans="3:3" s="2" customFormat="1" x14ac:dyDescent="0.25">
      <c r="C1929" s="3"/>
    </row>
    <row r="1930" spans="3:3" s="2" customFormat="1" x14ac:dyDescent="0.25">
      <c r="C1930" s="3"/>
    </row>
    <row r="1931" spans="3:3" s="2" customFormat="1" x14ac:dyDescent="0.25">
      <c r="C1931" s="3"/>
    </row>
    <row r="1932" spans="3:3" s="2" customFormat="1" x14ac:dyDescent="0.25">
      <c r="C1932" s="3"/>
    </row>
    <row r="1933" spans="3:3" s="2" customFormat="1" x14ac:dyDescent="0.25">
      <c r="C1933" s="3"/>
    </row>
    <row r="1934" spans="3:3" s="2" customFormat="1" x14ac:dyDescent="0.25">
      <c r="C1934" s="3"/>
    </row>
    <row r="1935" spans="3:3" s="2" customFormat="1" x14ac:dyDescent="0.25">
      <c r="C1935" s="3"/>
    </row>
    <row r="1936" spans="3:3" s="2" customFormat="1" x14ac:dyDescent="0.25">
      <c r="C1936" s="3"/>
    </row>
    <row r="1937" spans="3:3" s="2" customFormat="1" x14ac:dyDescent="0.25">
      <c r="C1937" s="3"/>
    </row>
    <row r="1938" spans="3:3" s="2" customFormat="1" x14ac:dyDescent="0.25">
      <c r="C1938" s="3"/>
    </row>
    <row r="1939" spans="3:3" s="2" customFormat="1" x14ac:dyDescent="0.25">
      <c r="C1939" s="3"/>
    </row>
    <row r="1940" spans="3:3" s="2" customFormat="1" x14ac:dyDescent="0.25">
      <c r="C1940" s="3"/>
    </row>
    <row r="1941" spans="3:3" s="2" customFormat="1" x14ac:dyDescent="0.25">
      <c r="C1941" s="3"/>
    </row>
    <row r="1942" spans="3:3" s="2" customFormat="1" x14ac:dyDescent="0.25">
      <c r="C1942" s="3"/>
    </row>
    <row r="1943" spans="3:3" s="2" customFormat="1" x14ac:dyDescent="0.25">
      <c r="C1943" s="3"/>
    </row>
    <row r="1944" spans="3:3" s="2" customFormat="1" x14ac:dyDescent="0.25">
      <c r="C1944" s="3"/>
    </row>
    <row r="1945" spans="3:3" s="2" customFormat="1" x14ac:dyDescent="0.25">
      <c r="C1945" s="3"/>
    </row>
    <row r="1946" spans="3:3" s="2" customFormat="1" x14ac:dyDescent="0.25">
      <c r="C1946" s="3"/>
    </row>
    <row r="1947" spans="3:3" s="2" customFormat="1" x14ac:dyDescent="0.25">
      <c r="C1947" s="3"/>
    </row>
    <row r="1948" spans="3:3" s="2" customFormat="1" x14ac:dyDescent="0.25">
      <c r="C1948" s="3"/>
    </row>
    <row r="1949" spans="3:3" s="2" customFormat="1" x14ac:dyDescent="0.25">
      <c r="C1949" s="3"/>
    </row>
    <row r="1950" spans="3:3" s="2" customFormat="1" x14ac:dyDescent="0.25">
      <c r="C1950" s="3"/>
    </row>
    <row r="1951" spans="3:3" s="2" customFormat="1" x14ac:dyDescent="0.25">
      <c r="C1951" s="3"/>
    </row>
    <row r="1952" spans="3:3" s="2" customFormat="1" x14ac:dyDescent="0.25">
      <c r="C1952" s="3"/>
    </row>
    <row r="1953" spans="3:3" s="2" customFormat="1" x14ac:dyDescent="0.25">
      <c r="C1953" s="3"/>
    </row>
    <row r="1954" spans="3:3" s="2" customFormat="1" x14ac:dyDescent="0.25">
      <c r="C1954" s="3"/>
    </row>
    <row r="1955" spans="3:3" s="2" customFormat="1" x14ac:dyDescent="0.25">
      <c r="C1955" s="3"/>
    </row>
    <row r="1956" spans="3:3" s="2" customFormat="1" x14ac:dyDescent="0.25">
      <c r="C1956" s="3"/>
    </row>
    <row r="1957" spans="3:3" s="2" customFormat="1" x14ac:dyDescent="0.25">
      <c r="C1957" s="3"/>
    </row>
    <row r="1958" spans="3:3" s="2" customFormat="1" x14ac:dyDescent="0.25">
      <c r="C1958" s="3"/>
    </row>
    <row r="1959" spans="3:3" s="2" customFormat="1" x14ac:dyDescent="0.25">
      <c r="C1959" s="3"/>
    </row>
    <row r="1960" spans="3:3" s="2" customFormat="1" x14ac:dyDescent="0.25">
      <c r="C1960" s="3"/>
    </row>
    <row r="1961" spans="3:3" s="2" customFormat="1" x14ac:dyDescent="0.25">
      <c r="C1961" s="3"/>
    </row>
    <row r="1962" spans="3:3" s="2" customFormat="1" x14ac:dyDescent="0.25">
      <c r="C1962" s="3"/>
    </row>
    <row r="1963" spans="3:3" s="2" customFormat="1" x14ac:dyDescent="0.25">
      <c r="C1963" s="3"/>
    </row>
    <row r="1964" spans="3:3" s="2" customFormat="1" x14ac:dyDescent="0.25">
      <c r="C1964" s="3"/>
    </row>
    <row r="1965" spans="3:3" s="2" customFormat="1" x14ac:dyDescent="0.25">
      <c r="C1965" s="3"/>
    </row>
    <row r="1966" spans="3:3" s="2" customFormat="1" x14ac:dyDescent="0.25">
      <c r="C1966" s="3"/>
    </row>
    <row r="1967" spans="3:3" s="2" customFormat="1" x14ac:dyDescent="0.25">
      <c r="C1967" s="3"/>
    </row>
    <row r="1968" spans="3:3" s="2" customFormat="1" x14ac:dyDescent="0.25">
      <c r="C1968" s="3"/>
    </row>
    <row r="1969" spans="3:3" s="2" customFormat="1" x14ac:dyDescent="0.25">
      <c r="C1969" s="3"/>
    </row>
    <row r="1970" spans="3:3" s="2" customFormat="1" x14ac:dyDescent="0.25">
      <c r="C1970" s="3"/>
    </row>
    <row r="1971" spans="3:3" s="2" customFormat="1" x14ac:dyDescent="0.25">
      <c r="C1971" s="3"/>
    </row>
    <row r="1972" spans="3:3" s="2" customFormat="1" x14ac:dyDescent="0.25">
      <c r="C1972" s="3"/>
    </row>
    <row r="1973" spans="3:3" s="2" customFormat="1" x14ac:dyDescent="0.25">
      <c r="C1973" s="3"/>
    </row>
    <row r="1974" spans="3:3" s="2" customFormat="1" x14ac:dyDescent="0.25">
      <c r="C1974" s="3"/>
    </row>
    <row r="1975" spans="3:3" s="2" customFormat="1" x14ac:dyDescent="0.25">
      <c r="C1975" s="3"/>
    </row>
    <row r="1976" spans="3:3" s="2" customFormat="1" x14ac:dyDescent="0.25">
      <c r="C1976" s="3"/>
    </row>
    <row r="1977" spans="3:3" s="2" customFormat="1" x14ac:dyDescent="0.25">
      <c r="C1977" s="3"/>
    </row>
    <row r="1978" spans="3:3" s="2" customFormat="1" x14ac:dyDescent="0.25">
      <c r="C1978" s="3"/>
    </row>
    <row r="1979" spans="3:3" s="2" customFormat="1" x14ac:dyDescent="0.25">
      <c r="C1979" s="3"/>
    </row>
    <row r="1980" spans="3:3" s="2" customFormat="1" x14ac:dyDescent="0.25">
      <c r="C1980" s="3"/>
    </row>
    <row r="1981" spans="3:3" s="2" customFormat="1" x14ac:dyDescent="0.25">
      <c r="C1981" s="3"/>
    </row>
    <row r="1982" spans="3:3" s="2" customFormat="1" x14ac:dyDescent="0.25">
      <c r="C1982" s="3"/>
    </row>
    <row r="1983" spans="3:3" s="2" customFormat="1" x14ac:dyDescent="0.25">
      <c r="C1983" s="3"/>
    </row>
    <row r="1984" spans="3:3" s="2" customFormat="1" x14ac:dyDescent="0.25">
      <c r="C1984" s="3"/>
    </row>
    <row r="1985" spans="3:3" s="2" customFormat="1" x14ac:dyDescent="0.25">
      <c r="C1985" s="3"/>
    </row>
    <row r="1986" spans="3:3" s="2" customFormat="1" x14ac:dyDescent="0.25">
      <c r="C1986" s="3"/>
    </row>
    <row r="1987" spans="3:3" s="2" customFormat="1" x14ac:dyDescent="0.25">
      <c r="C1987" s="3"/>
    </row>
    <row r="1988" spans="3:3" s="2" customFormat="1" x14ac:dyDescent="0.25">
      <c r="C1988" s="3"/>
    </row>
    <row r="1989" spans="3:3" s="2" customFormat="1" x14ac:dyDescent="0.25">
      <c r="C1989" s="3"/>
    </row>
    <row r="1990" spans="3:3" s="2" customFormat="1" x14ac:dyDescent="0.25">
      <c r="C1990" s="3"/>
    </row>
    <row r="1991" spans="3:3" s="2" customFormat="1" x14ac:dyDescent="0.25">
      <c r="C1991" s="3"/>
    </row>
    <row r="1992" spans="3:3" s="2" customFormat="1" x14ac:dyDescent="0.25">
      <c r="C1992" s="3"/>
    </row>
    <row r="1993" spans="3:3" s="2" customFormat="1" x14ac:dyDescent="0.25">
      <c r="C1993" s="3"/>
    </row>
    <row r="1994" spans="3:3" s="2" customFormat="1" x14ac:dyDescent="0.25">
      <c r="C1994" s="3"/>
    </row>
    <row r="1995" spans="3:3" s="2" customFormat="1" x14ac:dyDescent="0.25">
      <c r="C1995" s="3"/>
    </row>
    <row r="1996" spans="3:3" s="2" customFormat="1" x14ac:dyDescent="0.25">
      <c r="C1996" s="3"/>
    </row>
    <row r="1997" spans="3:3" s="2" customFormat="1" x14ac:dyDescent="0.25">
      <c r="C1997" s="3"/>
    </row>
    <row r="1998" spans="3:3" s="2" customFormat="1" x14ac:dyDescent="0.25">
      <c r="C1998" s="3"/>
    </row>
    <row r="1999" spans="3:3" s="2" customFormat="1" x14ac:dyDescent="0.25">
      <c r="C1999" s="3"/>
    </row>
    <row r="2000" spans="3:3" s="2" customFormat="1" x14ac:dyDescent="0.25">
      <c r="C2000" s="3"/>
    </row>
    <row r="2001" spans="3:3" s="2" customFormat="1" x14ac:dyDescent="0.25">
      <c r="C2001" s="3"/>
    </row>
    <row r="2002" spans="3:3" s="2" customFormat="1" x14ac:dyDescent="0.25">
      <c r="C2002" s="3"/>
    </row>
    <row r="2003" spans="3:3" s="2" customFormat="1" x14ac:dyDescent="0.25">
      <c r="C2003" s="3"/>
    </row>
    <row r="2004" spans="3:3" s="2" customFormat="1" x14ac:dyDescent="0.25">
      <c r="C2004" s="3"/>
    </row>
    <row r="2005" spans="3:3" s="2" customFormat="1" x14ac:dyDescent="0.25">
      <c r="C2005" s="3"/>
    </row>
    <row r="2006" spans="3:3" s="2" customFormat="1" x14ac:dyDescent="0.25">
      <c r="C2006" s="3"/>
    </row>
    <row r="2007" spans="3:3" s="2" customFormat="1" x14ac:dyDescent="0.25">
      <c r="C2007" s="3"/>
    </row>
    <row r="2008" spans="3:3" s="2" customFormat="1" x14ac:dyDescent="0.25">
      <c r="C2008" s="3"/>
    </row>
    <row r="2009" spans="3:3" s="2" customFormat="1" x14ac:dyDescent="0.25">
      <c r="C2009" s="3"/>
    </row>
    <row r="2010" spans="3:3" s="2" customFormat="1" x14ac:dyDescent="0.25">
      <c r="C2010" s="3"/>
    </row>
    <row r="2011" spans="3:3" s="2" customFormat="1" x14ac:dyDescent="0.25">
      <c r="C2011" s="3"/>
    </row>
    <row r="2012" spans="3:3" s="2" customFormat="1" x14ac:dyDescent="0.25">
      <c r="C2012" s="3"/>
    </row>
    <row r="2013" spans="3:3" s="2" customFormat="1" x14ac:dyDescent="0.25">
      <c r="C2013" s="3"/>
    </row>
    <row r="2014" spans="3:3" s="2" customFormat="1" x14ac:dyDescent="0.25">
      <c r="C2014" s="3"/>
    </row>
    <row r="2015" spans="3:3" s="2" customFormat="1" x14ac:dyDescent="0.25">
      <c r="C2015" s="3"/>
    </row>
    <row r="2016" spans="3:3" s="2" customFormat="1" x14ac:dyDescent="0.25">
      <c r="C2016" s="3"/>
    </row>
    <row r="2017" spans="3:3" s="2" customFormat="1" x14ac:dyDescent="0.25">
      <c r="C2017" s="3"/>
    </row>
    <row r="2018" spans="3:3" s="2" customFormat="1" x14ac:dyDescent="0.25">
      <c r="C2018" s="3"/>
    </row>
    <row r="2019" spans="3:3" s="2" customFormat="1" x14ac:dyDescent="0.25">
      <c r="C2019" s="3"/>
    </row>
    <row r="2020" spans="3:3" s="2" customFormat="1" x14ac:dyDescent="0.25">
      <c r="C2020" s="3"/>
    </row>
    <row r="2021" spans="3:3" s="2" customFormat="1" x14ac:dyDescent="0.25">
      <c r="C2021" s="3"/>
    </row>
    <row r="2022" spans="3:3" s="2" customFormat="1" x14ac:dyDescent="0.25">
      <c r="C2022" s="3"/>
    </row>
    <row r="2023" spans="3:3" s="2" customFormat="1" x14ac:dyDescent="0.25">
      <c r="C2023" s="3"/>
    </row>
    <row r="2024" spans="3:3" s="2" customFormat="1" x14ac:dyDescent="0.25">
      <c r="C2024" s="3"/>
    </row>
    <row r="2025" spans="3:3" s="2" customFormat="1" x14ac:dyDescent="0.25">
      <c r="C2025" s="3"/>
    </row>
    <row r="2026" spans="3:3" s="2" customFormat="1" x14ac:dyDescent="0.25">
      <c r="C2026" s="3"/>
    </row>
    <row r="2027" spans="3:3" s="2" customFormat="1" x14ac:dyDescent="0.25">
      <c r="C2027" s="3"/>
    </row>
    <row r="2028" spans="3:3" s="2" customFormat="1" x14ac:dyDescent="0.25">
      <c r="C2028" s="3"/>
    </row>
    <row r="2029" spans="3:3" s="2" customFormat="1" x14ac:dyDescent="0.25">
      <c r="C2029" s="3"/>
    </row>
    <row r="2030" spans="3:3" s="2" customFormat="1" x14ac:dyDescent="0.25">
      <c r="C2030" s="3"/>
    </row>
    <row r="2031" spans="3:3" s="2" customFormat="1" x14ac:dyDescent="0.25">
      <c r="C2031" s="3"/>
    </row>
    <row r="2032" spans="3:3" s="2" customFormat="1" x14ac:dyDescent="0.25">
      <c r="C2032" s="3"/>
    </row>
    <row r="2033" spans="3:3" s="2" customFormat="1" x14ac:dyDescent="0.25">
      <c r="C2033" s="3"/>
    </row>
    <row r="2034" spans="3:3" s="2" customFormat="1" x14ac:dyDescent="0.25">
      <c r="C2034" s="3"/>
    </row>
    <row r="2035" spans="3:3" s="2" customFormat="1" x14ac:dyDescent="0.25">
      <c r="C2035" s="3"/>
    </row>
    <row r="2036" spans="3:3" s="2" customFormat="1" x14ac:dyDescent="0.25">
      <c r="C2036" s="3"/>
    </row>
    <row r="2037" spans="3:3" s="2" customFormat="1" x14ac:dyDescent="0.25">
      <c r="C2037" s="3"/>
    </row>
    <row r="2038" spans="3:3" s="2" customFormat="1" x14ac:dyDescent="0.25">
      <c r="C2038" s="3"/>
    </row>
    <row r="2039" spans="3:3" s="2" customFormat="1" x14ac:dyDescent="0.25">
      <c r="C2039" s="3"/>
    </row>
    <row r="2040" spans="3:3" s="2" customFormat="1" x14ac:dyDescent="0.25">
      <c r="C2040" s="3"/>
    </row>
    <row r="2041" spans="3:3" s="2" customFormat="1" x14ac:dyDescent="0.25">
      <c r="C2041" s="3"/>
    </row>
    <row r="2042" spans="3:3" s="2" customFormat="1" x14ac:dyDescent="0.25">
      <c r="C2042" s="3"/>
    </row>
    <row r="2043" spans="3:3" s="2" customFormat="1" x14ac:dyDescent="0.25">
      <c r="C2043" s="3"/>
    </row>
    <row r="2044" spans="3:3" s="2" customFormat="1" x14ac:dyDescent="0.25">
      <c r="C2044" s="3"/>
    </row>
    <row r="2045" spans="3:3" s="2" customFormat="1" x14ac:dyDescent="0.25">
      <c r="C2045" s="3"/>
    </row>
    <row r="2046" spans="3:3" s="2" customFormat="1" x14ac:dyDescent="0.25">
      <c r="C2046" s="3"/>
    </row>
    <row r="2047" spans="3:3" s="2" customFormat="1" x14ac:dyDescent="0.25">
      <c r="C2047" s="3"/>
    </row>
    <row r="2048" spans="3:3" s="2" customFormat="1" x14ac:dyDescent="0.25">
      <c r="C2048" s="3"/>
    </row>
    <row r="2049" spans="3:3" s="2" customFormat="1" x14ac:dyDescent="0.25">
      <c r="C2049" s="3"/>
    </row>
    <row r="2050" spans="3:3" s="2" customFormat="1" x14ac:dyDescent="0.25">
      <c r="C2050" s="3"/>
    </row>
    <row r="2051" spans="3:3" s="2" customFormat="1" x14ac:dyDescent="0.25">
      <c r="C2051" s="3"/>
    </row>
    <row r="2052" spans="3:3" s="2" customFormat="1" x14ac:dyDescent="0.25">
      <c r="C2052" s="3"/>
    </row>
    <row r="2053" spans="3:3" s="2" customFormat="1" x14ac:dyDescent="0.25">
      <c r="C2053" s="3"/>
    </row>
    <row r="2054" spans="3:3" s="2" customFormat="1" x14ac:dyDescent="0.25">
      <c r="C2054" s="3"/>
    </row>
    <row r="2055" spans="3:3" s="2" customFormat="1" x14ac:dyDescent="0.25">
      <c r="C2055" s="3"/>
    </row>
    <row r="2056" spans="3:3" s="2" customFormat="1" x14ac:dyDescent="0.25">
      <c r="C2056" s="3"/>
    </row>
    <row r="2057" spans="3:3" s="2" customFormat="1" x14ac:dyDescent="0.25">
      <c r="C2057" s="3"/>
    </row>
    <row r="2058" spans="3:3" s="2" customFormat="1" x14ac:dyDescent="0.25">
      <c r="C2058" s="3"/>
    </row>
    <row r="2059" spans="3:3" s="2" customFormat="1" x14ac:dyDescent="0.25">
      <c r="C2059" s="3"/>
    </row>
    <row r="2060" spans="3:3" s="2" customFormat="1" x14ac:dyDescent="0.25">
      <c r="C2060" s="3"/>
    </row>
    <row r="2061" spans="3:3" s="2" customFormat="1" x14ac:dyDescent="0.25">
      <c r="C2061" s="3"/>
    </row>
    <row r="2062" spans="3:3" s="2" customFormat="1" x14ac:dyDescent="0.25">
      <c r="C2062" s="3"/>
    </row>
    <row r="2063" spans="3:3" s="2" customFormat="1" x14ac:dyDescent="0.25">
      <c r="C2063" s="3"/>
    </row>
    <row r="2064" spans="3:3" s="2" customFormat="1" x14ac:dyDescent="0.25">
      <c r="C2064" s="3"/>
    </row>
    <row r="2065" spans="3:3" s="2" customFormat="1" x14ac:dyDescent="0.25">
      <c r="C2065" s="3"/>
    </row>
    <row r="2066" spans="3:3" s="2" customFormat="1" x14ac:dyDescent="0.25">
      <c r="C2066" s="3"/>
    </row>
    <row r="2067" spans="3:3" s="2" customFormat="1" x14ac:dyDescent="0.25">
      <c r="C2067" s="3"/>
    </row>
    <row r="2068" spans="3:3" s="2" customFormat="1" x14ac:dyDescent="0.25">
      <c r="C2068" s="3"/>
    </row>
    <row r="2069" spans="3:3" s="2" customFormat="1" x14ac:dyDescent="0.25">
      <c r="C2069" s="3"/>
    </row>
    <row r="2070" spans="3:3" s="2" customFormat="1" x14ac:dyDescent="0.25">
      <c r="C2070" s="3"/>
    </row>
    <row r="2071" spans="3:3" s="2" customFormat="1" x14ac:dyDescent="0.25">
      <c r="C2071" s="3"/>
    </row>
    <row r="2072" spans="3:3" s="2" customFormat="1" x14ac:dyDescent="0.25">
      <c r="C2072" s="3"/>
    </row>
    <row r="2073" spans="3:3" s="2" customFormat="1" x14ac:dyDescent="0.25">
      <c r="C2073" s="3"/>
    </row>
    <row r="2074" spans="3:3" s="2" customFormat="1" x14ac:dyDescent="0.25">
      <c r="C2074" s="3"/>
    </row>
    <row r="2075" spans="3:3" s="2" customFormat="1" x14ac:dyDescent="0.25">
      <c r="C2075" s="3"/>
    </row>
    <row r="2076" spans="3:3" s="2" customFormat="1" x14ac:dyDescent="0.25">
      <c r="C2076" s="3"/>
    </row>
    <row r="2077" spans="3:3" s="2" customFormat="1" x14ac:dyDescent="0.25">
      <c r="C2077" s="3"/>
    </row>
    <row r="2078" spans="3:3" s="2" customFormat="1" x14ac:dyDescent="0.25">
      <c r="C2078" s="3"/>
    </row>
    <row r="2079" spans="3:3" s="2" customFormat="1" x14ac:dyDescent="0.25">
      <c r="C2079" s="3"/>
    </row>
    <row r="2080" spans="3:3" s="2" customFormat="1" x14ac:dyDescent="0.25">
      <c r="C2080" s="3"/>
    </row>
    <row r="2081" spans="3:3" s="2" customFormat="1" x14ac:dyDescent="0.25">
      <c r="C2081" s="3"/>
    </row>
    <row r="2082" spans="3:3" s="2" customFormat="1" x14ac:dyDescent="0.25">
      <c r="C2082" s="3"/>
    </row>
    <row r="2083" spans="3:3" s="2" customFormat="1" x14ac:dyDescent="0.25">
      <c r="C2083" s="3"/>
    </row>
    <row r="2084" spans="3:3" s="2" customFormat="1" x14ac:dyDescent="0.25">
      <c r="C2084" s="3"/>
    </row>
    <row r="2085" spans="3:3" s="2" customFormat="1" x14ac:dyDescent="0.25">
      <c r="C2085" s="3"/>
    </row>
    <row r="2086" spans="3:3" s="2" customFormat="1" x14ac:dyDescent="0.25">
      <c r="C2086" s="3"/>
    </row>
    <row r="2087" spans="3:3" s="2" customFormat="1" x14ac:dyDescent="0.25">
      <c r="C2087" s="3"/>
    </row>
    <row r="2088" spans="3:3" s="2" customFormat="1" x14ac:dyDescent="0.25">
      <c r="C2088" s="3"/>
    </row>
    <row r="2089" spans="3:3" s="2" customFormat="1" x14ac:dyDescent="0.25">
      <c r="C2089" s="3"/>
    </row>
    <row r="2090" spans="3:3" s="2" customFormat="1" x14ac:dyDescent="0.25">
      <c r="C2090" s="3"/>
    </row>
    <row r="2091" spans="3:3" s="2" customFormat="1" x14ac:dyDescent="0.25">
      <c r="C2091" s="3"/>
    </row>
    <row r="2092" spans="3:3" s="2" customFormat="1" x14ac:dyDescent="0.25">
      <c r="C2092" s="3"/>
    </row>
    <row r="2093" spans="3:3" s="2" customFormat="1" x14ac:dyDescent="0.25">
      <c r="C2093" s="3"/>
    </row>
    <row r="2094" spans="3:3" s="2" customFormat="1" x14ac:dyDescent="0.25">
      <c r="C2094" s="3"/>
    </row>
    <row r="2095" spans="3:3" s="2" customFormat="1" x14ac:dyDescent="0.25">
      <c r="C2095" s="3"/>
    </row>
    <row r="2096" spans="3:3" s="2" customFormat="1" x14ac:dyDescent="0.25">
      <c r="C2096" s="3"/>
    </row>
    <row r="2097" spans="3:3" s="2" customFormat="1" x14ac:dyDescent="0.25">
      <c r="C2097" s="3"/>
    </row>
    <row r="2098" spans="3:3" s="2" customFormat="1" x14ac:dyDescent="0.25">
      <c r="C2098" s="3"/>
    </row>
    <row r="2099" spans="3:3" s="2" customFormat="1" x14ac:dyDescent="0.25">
      <c r="C2099" s="3"/>
    </row>
    <row r="2100" spans="3:3" s="2" customFormat="1" x14ac:dyDescent="0.25">
      <c r="C2100" s="3"/>
    </row>
    <row r="2101" spans="3:3" s="2" customFormat="1" x14ac:dyDescent="0.25">
      <c r="C2101" s="3"/>
    </row>
    <row r="2102" spans="3:3" s="2" customFormat="1" x14ac:dyDescent="0.25">
      <c r="C2102" s="3"/>
    </row>
    <row r="2103" spans="3:3" s="2" customFormat="1" x14ac:dyDescent="0.25">
      <c r="C2103" s="3"/>
    </row>
    <row r="2104" spans="3:3" s="2" customFormat="1" x14ac:dyDescent="0.25">
      <c r="C2104" s="3"/>
    </row>
    <row r="2105" spans="3:3" s="2" customFormat="1" x14ac:dyDescent="0.25">
      <c r="C2105" s="3"/>
    </row>
    <row r="2106" spans="3:3" s="2" customFormat="1" x14ac:dyDescent="0.25">
      <c r="C2106" s="3"/>
    </row>
    <row r="2107" spans="3:3" s="2" customFormat="1" x14ac:dyDescent="0.25">
      <c r="C2107" s="3"/>
    </row>
    <row r="2108" spans="3:3" s="2" customFormat="1" x14ac:dyDescent="0.25">
      <c r="C2108" s="3"/>
    </row>
    <row r="2109" spans="3:3" s="2" customFormat="1" x14ac:dyDescent="0.25">
      <c r="C2109" s="3"/>
    </row>
    <row r="2110" spans="3:3" s="2" customFormat="1" x14ac:dyDescent="0.25">
      <c r="C2110" s="3"/>
    </row>
    <row r="2111" spans="3:3" s="2" customFormat="1" x14ac:dyDescent="0.25">
      <c r="C2111" s="3"/>
    </row>
    <row r="2112" spans="3:3" s="2" customFormat="1" x14ac:dyDescent="0.25">
      <c r="C2112" s="3"/>
    </row>
    <row r="2113" spans="3:3" s="2" customFormat="1" x14ac:dyDescent="0.25">
      <c r="C2113" s="3"/>
    </row>
    <row r="2114" spans="3:3" s="2" customFormat="1" x14ac:dyDescent="0.25">
      <c r="C2114" s="3"/>
    </row>
    <row r="2115" spans="3:3" s="2" customFormat="1" x14ac:dyDescent="0.25">
      <c r="C2115" s="3"/>
    </row>
    <row r="2116" spans="3:3" s="2" customFormat="1" x14ac:dyDescent="0.25">
      <c r="C2116" s="3"/>
    </row>
    <row r="2117" spans="3:3" s="2" customFormat="1" x14ac:dyDescent="0.25">
      <c r="C2117" s="3"/>
    </row>
    <row r="2118" spans="3:3" s="2" customFormat="1" x14ac:dyDescent="0.25">
      <c r="C2118" s="3"/>
    </row>
    <row r="2119" spans="3:3" s="2" customFormat="1" x14ac:dyDescent="0.25">
      <c r="C2119" s="3"/>
    </row>
    <row r="2120" spans="3:3" s="2" customFormat="1" x14ac:dyDescent="0.25">
      <c r="C2120" s="3"/>
    </row>
    <row r="2121" spans="3:3" s="2" customFormat="1" x14ac:dyDescent="0.25">
      <c r="C2121" s="3"/>
    </row>
    <row r="2122" spans="3:3" s="2" customFormat="1" x14ac:dyDescent="0.25">
      <c r="C2122" s="3"/>
    </row>
    <row r="2123" spans="3:3" s="2" customFormat="1" x14ac:dyDescent="0.25">
      <c r="C2123" s="3"/>
    </row>
    <row r="2124" spans="3:3" s="2" customFormat="1" x14ac:dyDescent="0.25">
      <c r="C2124" s="3"/>
    </row>
    <row r="2125" spans="3:3" s="2" customFormat="1" x14ac:dyDescent="0.25">
      <c r="C2125" s="3"/>
    </row>
    <row r="2126" spans="3:3" s="2" customFormat="1" x14ac:dyDescent="0.25">
      <c r="C2126" s="3"/>
    </row>
    <row r="2127" spans="3:3" s="2" customFormat="1" x14ac:dyDescent="0.25">
      <c r="C2127" s="3"/>
    </row>
    <row r="2128" spans="3:3" s="2" customFormat="1" x14ac:dyDescent="0.25">
      <c r="C2128" s="3"/>
    </row>
    <row r="2129" spans="3:3" s="2" customFormat="1" x14ac:dyDescent="0.25">
      <c r="C2129" s="3"/>
    </row>
    <row r="2130" spans="3:3" s="2" customFormat="1" x14ac:dyDescent="0.25">
      <c r="C2130" s="3"/>
    </row>
    <row r="2131" spans="3:3" s="2" customFormat="1" x14ac:dyDescent="0.25">
      <c r="C2131" s="3"/>
    </row>
    <row r="2132" spans="3:3" s="2" customFormat="1" x14ac:dyDescent="0.25">
      <c r="C2132" s="3"/>
    </row>
    <row r="2133" spans="3:3" s="2" customFormat="1" x14ac:dyDescent="0.25">
      <c r="C2133" s="3"/>
    </row>
    <row r="2134" spans="3:3" s="2" customFormat="1" x14ac:dyDescent="0.25">
      <c r="C2134" s="3"/>
    </row>
    <row r="2135" spans="3:3" s="2" customFormat="1" x14ac:dyDescent="0.25">
      <c r="C2135" s="3"/>
    </row>
    <row r="2136" spans="3:3" s="2" customFormat="1" x14ac:dyDescent="0.25">
      <c r="C2136" s="3"/>
    </row>
    <row r="2137" spans="3:3" s="2" customFormat="1" x14ac:dyDescent="0.25">
      <c r="C2137" s="3"/>
    </row>
    <row r="2138" spans="3:3" s="2" customFormat="1" x14ac:dyDescent="0.25">
      <c r="C2138" s="3"/>
    </row>
    <row r="2139" spans="3:3" s="2" customFormat="1" x14ac:dyDescent="0.25">
      <c r="C2139" s="3"/>
    </row>
    <row r="2140" spans="3:3" s="2" customFormat="1" x14ac:dyDescent="0.25">
      <c r="C2140" s="3"/>
    </row>
    <row r="2141" spans="3:3" s="2" customFormat="1" x14ac:dyDescent="0.25">
      <c r="C2141" s="3"/>
    </row>
    <row r="2142" spans="3:3" s="2" customFormat="1" x14ac:dyDescent="0.25">
      <c r="C2142" s="3"/>
    </row>
    <row r="2143" spans="3:3" s="2" customFormat="1" x14ac:dyDescent="0.25">
      <c r="C2143" s="3"/>
    </row>
    <row r="2144" spans="3:3" s="2" customFormat="1" x14ac:dyDescent="0.25">
      <c r="C2144" s="3"/>
    </row>
    <row r="2145" spans="3:3" s="2" customFormat="1" x14ac:dyDescent="0.25">
      <c r="C2145" s="3"/>
    </row>
    <row r="2146" spans="3:3" s="2" customFormat="1" x14ac:dyDescent="0.25">
      <c r="C2146" s="3"/>
    </row>
    <row r="2147" spans="3:3" s="2" customFormat="1" x14ac:dyDescent="0.25">
      <c r="C2147" s="3"/>
    </row>
    <row r="2148" spans="3:3" s="2" customFormat="1" x14ac:dyDescent="0.25">
      <c r="C2148" s="3"/>
    </row>
    <row r="2149" spans="3:3" s="2" customFormat="1" x14ac:dyDescent="0.25">
      <c r="C2149" s="3"/>
    </row>
    <row r="2150" spans="3:3" s="2" customFormat="1" x14ac:dyDescent="0.25">
      <c r="C2150" s="3"/>
    </row>
    <row r="2151" spans="3:3" s="2" customFormat="1" x14ac:dyDescent="0.25">
      <c r="C2151" s="3"/>
    </row>
    <row r="2152" spans="3:3" s="2" customFormat="1" x14ac:dyDescent="0.25">
      <c r="C2152" s="3"/>
    </row>
    <row r="2153" spans="3:3" s="2" customFormat="1" x14ac:dyDescent="0.25">
      <c r="C2153" s="3"/>
    </row>
    <row r="2154" spans="3:3" s="2" customFormat="1" x14ac:dyDescent="0.25">
      <c r="C2154" s="3"/>
    </row>
    <row r="2155" spans="3:3" s="2" customFormat="1" x14ac:dyDescent="0.25">
      <c r="C2155" s="3"/>
    </row>
    <row r="2156" spans="3:3" s="2" customFormat="1" x14ac:dyDescent="0.25">
      <c r="C2156" s="3"/>
    </row>
    <row r="2157" spans="3:3" s="2" customFormat="1" x14ac:dyDescent="0.25">
      <c r="C2157" s="3"/>
    </row>
    <row r="2158" spans="3:3" s="2" customFormat="1" x14ac:dyDescent="0.25">
      <c r="C2158" s="3"/>
    </row>
    <row r="2159" spans="3:3" s="2" customFormat="1" x14ac:dyDescent="0.25">
      <c r="C2159" s="3"/>
    </row>
    <row r="2160" spans="3:3" s="2" customFormat="1" x14ac:dyDescent="0.25">
      <c r="C2160" s="3"/>
    </row>
    <row r="2161" spans="3:3" s="2" customFormat="1" x14ac:dyDescent="0.25">
      <c r="C2161" s="3"/>
    </row>
    <row r="2162" spans="3:3" s="2" customFormat="1" x14ac:dyDescent="0.25">
      <c r="C2162" s="3"/>
    </row>
    <row r="2163" spans="3:3" s="2" customFormat="1" x14ac:dyDescent="0.25">
      <c r="C2163" s="3"/>
    </row>
    <row r="2164" spans="3:3" s="2" customFormat="1" x14ac:dyDescent="0.25">
      <c r="C2164" s="3"/>
    </row>
    <row r="2165" spans="3:3" s="2" customFormat="1" x14ac:dyDescent="0.25">
      <c r="C2165" s="3"/>
    </row>
    <row r="2166" spans="3:3" s="2" customFormat="1" x14ac:dyDescent="0.25">
      <c r="C2166" s="3"/>
    </row>
    <row r="2167" spans="3:3" s="2" customFormat="1" x14ac:dyDescent="0.25">
      <c r="C2167" s="3"/>
    </row>
    <row r="2168" spans="3:3" s="2" customFormat="1" x14ac:dyDescent="0.25">
      <c r="C2168" s="3"/>
    </row>
    <row r="2169" spans="3:3" s="2" customFormat="1" x14ac:dyDescent="0.25">
      <c r="C2169" s="3"/>
    </row>
    <row r="2170" spans="3:3" s="2" customFormat="1" x14ac:dyDescent="0.25">
      <c r="C2170" s="3"/>
    </row>
    <row r="2171" spans="3:3" s="2" customFormat="1" x14ac:dyDescent="0.25">
      <c r="C2171" s="3"/>
    </row>
    <row r="2172" spans="3:3" s="2" customFormat="1" x14ac:dyDescent="0.25">
      <c r="C2172" s="3"/>
    </row>
    <row r="2173" spans="3:3" s="2" customFormat="1" x14ac:dyDescent="0.25">
      <c r="C2173" s="3"/>
    </row>
    <row r="2174" spans="3:3" s="2" customFormat="1" x14ac:dyDescent="0.25">
      <c r="C2174" s="3"/>
    </row>
    <row r="2175" spans="3:3" s="2" customFormat="1" x14ac:dyDescent="0.25">
      <c r="C2175" s="3"/>
    </row>
    <row r="2176" spans="3:3" s="2" customFormat="1" x14ac:dyDescent="0.25">
      <c r="C2176" s="3"/>
    </row>
    <row r="2177" spans="3:3" s="2" customFormat="1" x14ac:dyDescent="0.25">
      <c r="C2177" s="3"/>
    </row>
    <row r="2178" spans="3:3" s="2" customFormat="1" x14ac:dyDescent="0.25">
      <c r="C2178" s="3"/>
    </row>
    <row r="2179" spans="3:3" s="2" customFormat="1" x14ac:dyDescent="0.25">
      <c r="C2179" s="3"/>
    </row>
    <row r="2180" spans="3:3" s="2" customFormat="1" x14ac:dyDescent="0.25">
      <c r="C2180" s="3"/>
    </row>
    <row r="2181" spans="3:3" s="2" customFormat="1" x14ac:dyDescent="0.25">
      <c r="C2181" s="3"/>
    </row>
    <row r="2182" spans="3:3" s="2" customFormat="1" x14ac:dyDescent="0.25">
      <c r="C2182" s="3"/>
    </row>
    <row r="2183" spans="3:3" s="2" customFormat="1" x14ac:dyDescent="0.25">
      <c r="C2183" s="3"/>
    </row>
    <row r="2184" spans="3:3" s="2" customFormat="1" x14ac:dyDescent="0.25">
      <c r="C2184" s="3"/>
    </row>
    <row r="2185" spans="3:3" s="2" customFormat="1" x14ac:dyDescent="0.25">
      <c r="C2185" s="3"/>
    </row>
    <row r="2186" spans="3:3" s="2" customFormat="1" x14ac:dyDescent="0.25">
      <c r="C2186" s="3"/>
    </row>
    <row r="2187" spans="3:3" s="2" customFormat="1" x14ac:dyDescent="0.25">
      <c r="C2187" s="3"/>
    </row>
    <row r="2188" spans="3:3" s="2" customFormat="1" x14ac:dyDescent="0.25">
      <c r="C2188" s="3"/>
    </row>
    <row r="2189" spans="3:3" s="2" customFormat="1" x14ac:dyDescent="0.25">
      <c r="C2189" s="3"/>
    </row>
    <row r="2190" spans="3:3" s="2" customFormat="1" x14ac:dyDescent="0.25">
      <c r="C2190" s="3"/>
    </row>
    <row r="2191" spans="3:3" s="2" customFormat="1" x14ac:dyDescent="0.25">
      <c r="C2191" s="3"/>
    </row>
    <row r="2192" spans="3:3" s="2" customFormat="1" x14ac:dyDescent="0.25">
      <c r="C2192" s="3"/>
    </row>
    <row r="2193" spans="3:3" s="2" customFormat="1" x14ac:dyDescent="0.25">
      <c r="C2193" s="3"/>
    </row>
    <row r="2194" spans="3:3" s="2" customFormat="1" x14ac:dyDescent="0.25">
      <c r="C2194" s="3"/>
    </row>
    <row r="2195" spans="3:3" s="2" customFormat="1" x14ac:dyDescent="0.25">
      <c r="C2195" s="3"/>
    </row>
    <row r="2196" spans="3:3" s="2" customFormat="1" x14ac:dyDescent="0.25">
      <c r="C2196" s="3"/>
    </row>
    <row r="2197" spans="3:3" s="2" customFormat="1" x14ac:dyDescent="0.25">
      <c r="C2197" s="3"/>
    </row>
    <row r="2198" spans="3:3" s="2" customFormat="1" x14ac:dyDescent="0.25">
      <c r="C2198" s="3"/>
    </row>
    <row r="2199" spans="3:3" s="2" customFormat="1" x14ac:dyDescent="0.25">
      <c r="C2199" s="3"/>
    </row>
    <row r="2200" spans="3:3" s="2" customFormat="1" x14ac:dyDescent="0.25">
      <c r="C2200" s="3"/>
    </row>
    <row r="2201" spans="3:3" s="2" customFormat="1" x14ac:dyDescent="0.25">
      <c r="C2201" s="3"/>
    </row>
    <row r="2202" spans="3:3" s="2" customFormat="1" x14ac:dyDescent="0.25">
      <c r="C2202" s="3"/>
    </row>
    <row r="2203" spans="3:3" s="2" customFormat="1" x14ac:dyDescent="0.25">
      <c r="C2203" s="3"/>
    </row>
    <row r="2204" spans="3:3" s="2" customFormat="1" x14ac:dyDescent="0.25">
      <c r="C2204" s="3"/>
    </row>
    <row r="2205" spans="3:3" s="2" customFormat="1" x14ac:dyDescent="0.25">
      <c r="C2205" s="3"/>
    </row>
    <row r="2206" spans="3:3" s="2" customFormat="1" x14ac:dyDescent="0.25">
      <c r="C2206" s="3"/>
    </row>
    <row r="2207" spans="3:3" s="2" customFormat="1" x14ac:dyDescent="0.25">
      <c r="C2207" s="3"/>
    </row>
    <row r="2208" spans="3:3" s="2" customFormat="1" x14ac:dyDescent="0.25">
      <c r="C2208" s="3"/>
    </row>
    <row r="2209" spans="3:3" s="2" customFormat="1" x14ac:dyDescent="0.25">
      <c r="C2209" s="3"/>
    </row>
    <row r="2210" spans="3:3" s="2" customFormat="1" x14ac:dyDescent="0.25">
      <c r="C2210" s="3"/>
    </row>
    <row r="2211" spans="3:3" s="2" customFormat="1" x14ac:dyDescent="0.25">
      <c r="C2211" s="3"/>
    </row>
    <row r="2212" spans="3:3" s="2" customFormat="1" x14ac:dyDescent="0.25">
      <c r="C2212" s="3"/>
    </row>
    <row r="2213" spans="3:3" s="2" customFormat="1" x14ac:dyDescent="0.25">
      <c r="C2213" s="3"/>
    </row>
    <row r="2214" spans="3:3" s="2" customFormat="1" x14ac:dyDescent="0.25">
      <c r="C2214" s="3"/>
    </row>
    <row r="2215" spans="3:3" s="2" customFormat="1" x14ac:dyDescent="0.25">
      <c r="C2215" s="3"/>
    </row>
    <row r="2216" spans="3:3" s="2" customFormat="1" x14ac:dyDescent="0.25">
      <c r="C2216" s="3"/>
    </row>
    <row r="2217" spans="3:3" s="2" customFormat="1" x14ac:dyDescent="0.25">
      <c r="C2217" s="3"/>
    </row>
    <row r="2218" spans="3:3" s="2" customFormat="1" x14ac:dyDescent="0.25">
      <c r="C2218" s="3"/>
    </row>
    <row r="2219" spans="3:3" s="2" customFormat="1" x14ac:dyDescent="0.25">
      <c r="C2219" s="3"/>
    </row>
    <row r="2220" spans="3:3" s="2" customFormat="1" x14ac:dyDescent="0.25">
      <c r="C2220" s="3"/>
    </row>
    <row r="2221" spans="3:3" s="2" customFormat="1" x14ac:dyDescent="0.25">
      <c r="C2221" s="3"/>
    </row>
    <row r="2222" spans="3:3" s="2" customFormat="1" x14ac:dyDescent="0.25">
      <c r="C2222" s="3"/>
    </row>
    <row r="2223" spans="3:3" s="2" customFormat="1" x14ac:dyDescent="0.25">
      <c r="C2223" s="3"/>
    </row>
    <row r="2224" spans="3:3" s="2" customFormat="1" x14ac:dyDescent="0.25">
      <c r="C2224" s="3"/>
    </row>
    <row r="2225" spans="3:3" s="2" customFormat="1" x14ac:dyDescent="0.25">
      <c r="C2225" s="3"/>
    </row>
    <row r="2226" spans="3:3" s="2" customFormat="1" x14ac:dyDescent="0.25">
      <c r="C2226" s="3"/>
    </row>
    <row r="2227" spans="3:3" s="2" customFormat="1" x14ac:dyDescent="0.25">
      <c r="C2227" s="3"/>
    </row>
    <row r="2228" spans="3:3" s="2" customFormat="1" x14ac:dyDescent="0.25">
      <c r="C2228" s="3"/>
    </row>
    <row r="2229" spans="3:3" s="2" customFormat="1" x14ac:dyDescent="0.25">
      <c r="C2229" s="3"/>
    </row>
    <row r="2230" spans="3:3" s="2" customFormat="1" x14ac:dyDescent="0.25">
      <c r="C2230" s="3"/>
    </row>
    <row r="2231" spans="3:3" s="2" customFormat="1" x14ac:dyDescent="0.25">
      <c r="C2231" s="3"/>
    </row>
    <row r="2232" spans="3:3" s="2" customFormat="1" x14ac:dyDescent="0.25">
      <c r="C2232" s="3"/>
    </row>
    <row r="2233" spans="3:3" s="2" customFormat="1" x14ac:dyDescent="0.25">
      <c r="C2233" s="3"/>
    </row>
    <row r="2234" spans="3:3" s="2" customFormat="1" x14ac:dyDescent="0.25">
      <c r="C2234" s="3"/>
    </row>
    <row r="2235" spans="3:3" s="2" customFormat="1" x14ac:dyDescent="0.25">
      <c r="C2235" s="3"/>
    </row>
    <row r="2236" spans="3:3" s="2" customFormat="1" x14ac:dyDescent="0.25">
      <c r="C2236" s="3"/>
    </row>
    <row r="2237" spans="3:3" s="2" customFormat="1" x14ac:dyDescent="0.25">
      <c r="C2237" s="3"/>
    </row>
    <row r="2238" spans="3:3" s="2" customFormat="1" x14ac:dyDescent="0.25">
      <c r="C2238" s="3"/>
    </row>
    <row r="2239" spans="3:3" s="2" customFormat="1" x14ac:dyDescent="0.25">
      <c r="C2239" s="3"/>
    </row>
    <row r="2240" spans="3:3" s="2" customFormat="1" x14ac:dyDescent="0.25">
      <c r="C2240" s="3"/>
    </row>
    <row r="2241" spans="3:3" s="2" customFormat="1" x14ac:dyDescent="0.25">
      <c r="C2241" s="3"/>
    </row>
    <row r="2242" spans="3:3" s="2" customFormat="1" x14ac:dyDescent="0.25">
      <c r="C2242" s="3"/>
    </row>
    <row r="2243" spans="3:3" s="2" customFormat="1" x14ac:dyDescent="0.25">
      <c r="C2243" s="3"/>
    </row>
    <row r="2244" spans="3:3" s="2" customFormat="1" x14ac:dyDescent="0.25">
      <c r="C2244" s="3"/>
    </row>
    <row r="2245" spans="3:3" s="2" customFormat="1" x14ac:dyDescent="0.25">
      <c r="C2245" s="3"/>
    </row>
    <row r="2246" spans="3:3" s="2" customFormat="1" x14ac:dyDescent="0.25">
      <c r="C2246" s="3"/>
    </row>
    <row r="2247" spans="3:3" s="2" customFormat="1" x14ac:dyDescent="0.25">
      <c r="C2247" s="3"/>
    </row>
    <row r="2248" spans="3:3" s="2" customFormat="1" x14ac:dyDescent="0.25">
      <c r="C2248" s="3"/>
    </row>
    <row r="2249" spans="3:3" s="2" customFormat="1" x14ac:dyDescent="0.25">
      <c r="C2249" s="3"/>
    </row>
    <row r="2250" spans="3:3" s="2" customFormat="1" x14ac:dyDescent="0.25">
      <c r="C2250" s="3"/>
    </row>
    <row r="2251" spans="3:3" s="2" customFormat="1" x14ac:dyDescent="0.25">
      <c r="C2251" s="3"/>
    </row>
    <row r="2252" spans="3:3" s="2" customFormat="1" x14ac:dyDescent="0.25">
      <c r="C2252" s="3"/>
    </row>
    <row r="2253" spans="3:3" s="2" customFormat="1" x14ac:dyDescent="0.25">
      <c r="C2253" s="3"/>
    </row>
    <row r="2254" spans="3:3" s="2" customFormat="1" x14ac:dyDescent="0.25">
      <c r="C2254" s="3"/>
    </row>
    <row r="2255" spans="3:3" s="2" customFormat="1" x14ac:dyDescent="0.25">
      <c r="C2255" s="3"/>
    </row>
    <row r="2256" spans="3:3" s="2" customFormat="1" x14ac:dyDescent="0.25">
      <c r="C2256" s="3"/>
    </row>
    <row r="2257" spans="3:3" s="2" customFormat="1" x14ac:dyDescent="0.25">
      <c r="C2257" s="3"/>
    </row>
    <row r="2258" spans="3:3" s="2" customFormat="1" x14ac:dyDescent="0.25">
      <c r="C2258" s="3"/>
    </row>
    <row r="2259" spans="3:3" s="2" customFormat="1" x14ac:dyDescent="0.25">
      <c r="C2259" s="3"/>
    </row>
    <row r="2260" spans="3:3" s="2" customFormat="1" x14ac:dyDescent="0.25">
      <c r="C2260" s="3"/>
    </row>
    <row r="2261" spans="3:3" s="2" customFormat="1" x14ac:dyDescent="0.25">
      <c r="C2261" s="3"/>
    </row>
    <row r="2262" spans="3:3" s="2" customFormat="1" x14ac:dyDescent="0.25">
      <c r="C2262" s="3"/>
    </row>
    <row r="2263" spans="3:3" s="2" customFormat="1" x14ac:dyDescent="0.25">
      <c r="C2263" s="3"/>
    </row>
    <row r="2264" spans="3:3" s="2" customFormat="1" x14ac:dyDescent="0.25">
      <c r="C2264" s="3"/>
    </row>
    <row r="2265" spans="3:3" s="2" customFormat="1" x14ac:dyDescent="0.25">
      <c r="C2265" s="3"/>
    </row>
    <row r="2266" spans="3:3" s="2" customFormat="1" x14ac:dyDescent="0.25">
      <c r="C2266" s="3"/>
    </row>
    <row r="2267" spans="3:3" s="2" customFormat="1" x14ac:dyDescent="0.25">
      <c r="C2267" s="3"/>
    </row>
    <row r="2268" spans="3:3" s="2" customFormat="1" x14ac:dyDescent="0.25">
      <c r="C2268" s="3"/>
    </row>
    <row r="2269" spans="3:3" s="2" customFormat="1" x14ac:dyDescent="0.25">
      <c r="C2269" s="3"/>
    </row>
    <row r="2270" spans="3:3" s="2" customFormat="1" x14ac:dyDescent="0.25">
      <c r="C2270" s="3"/>
    </row>
    <row r="2271" spans="3:3" s="2" customFormat="1" x14ac:dyDescent="0.25">
      <c r="C2271" s="3"/>
    </row>
    <row r="2272" spans="3:3" s="2" customFormat="1" x14ac:dyDescent="0.25">
      <c r="C2272" s="3"/>
    </row>
    <row r="2273" spans="3:3" s="2" customFormat="1" x14ac:dyDescent="0.25">
      <c r="C2273" s="3"/>
    </row>
    <row r="2274" spans="3:3" s="2" customFormat="1" x14ac:dyDescent="0.25">
      <c r="C2274" s="3"/>
    </row>
    <row r="2275" spans="3:3" s="2" customFormat="1" x14ac:dyDescent="0.25">
      <c r="C2275" s="3"/>
    </row>
    <row r="2276" spans="3:3" s="2" customFormat="1" x14ac:dyDescent="0.25">
      <c r="C2276" s="3"/>
    </row>
    <row r="2277" spans="3:3" s="2" customFormat="1" x14ac:dyDescent="0.25">
      <c r="C2277" s="3"/>
    </row>
    <row r="2278" spans="3:3" s="2" customFormat="1" x14ac:dyDescent="0.25">
      <c r="C2278" s="3"/>
    </row>
    <row r="2279" spans="3:3" s="2" customFormat="1" x14ac:dyDescent="0.25">
      <c r="C2279" s="3"/>
    </row>
    <row r="2280" spans="3:3" s="2" customFormat="1" x14ac:dyDescent="0.25">
      <c r="C2280" s="3"/>
    </row>
    <row r="2281" spans="3:3" s="2" customFormat="1" x14ac:dyDescent="0.25">
      <c r="C2281" s="3"/>
    </row>
    <row r="2282" spans="3:3" s="2" customFormat="1" x14ac:dyDescent="0.25">
      <c r="C2282" s="3"/>
    </row>
    <row r="2283" spans="3:3" s="2" customFormat="1" x14ac:dyDescent="0.25">
      <c r="C2283" s="3"/>
    </row>
    <row r="2284" spans="3:3" s="2" customFormat="1" x14ac:dyDescent="0.25">
      <c r="C2284" s="3"/>
    </row>
    <row r="2285" spans="3:3" s="2" customFormat="1" x14ac:dyDescent="0.25">
      <c r="C2285" s="3"/>
    </row>
    <row r="2286" spans="3:3" s="2" customFormat="1" x14ac:dyDescent="0.25">
      <c r="C2286" s="3"/>
    </row>
    <row r="2287" spans="3:3" s="2" customFormat="1" x14ac:dyDescent="0.25">
      <c r="C2287" s="3"/>
    </row>
    <row r="2288" spans="3:3" s="2" customFormat="1" x14ac:dyDescent="0.25">
      <c r="C2288" s="3"/>
    </row>
    <row r="2289" spans="3:3" s="2" customFormat="1" x14ac:dyDescent="0.25">
      <c r="C2289" s="3"/>
    </row>
    <row r="2290" spans="3:3" s="2" customFormat="1" x14ac:dyDescent="0.25">
      <c r="C2290" s="3"/>
    </row>
    <row r="2291" spans="3:3" s="2" customFormat="1" x14ac:dyDescent="0.25">
      <c r="C2291" s="3"/>
    </row>
    <row r="2292" spans="3:3" s="2" customFormat="1" x14ac:dyDescent="0.25">
      <c r="C2292" s="3"/>
    </row>
    <row r="2293" spans="3:3" s="2" customFormat="1" x14ac:dyDescent="0.25">
      <c r="C2293" s="3"/>
    </row>
    <row r="2294" spans="3:3" s="2" customFormat="1" x14ac:dyDescent="0.25">
      <c r="C2294" s="3"/>
    </row>
    <row r="2295" spans="3:3" s="2" customFormat="1" x14ac:dyDescent="0.25">
      <c r="C2295" s="3"/>
    </row>
    <row r="2296" spans="3:3" s="2" customFormat="1" x14ac:dyDescent="0.25">
      <c r="C2296" s="3"/>
    </row>
    <row r="2297" spans="3:3" s="2" customFormat="1" x14ac:dyDescent="0.25">
      <c r="C2297" s="3"/>
    </row>
    <row r="2298" spans="3:3" s="2" customFormat="1" x14ac:dyDescent="0.25">
      <c r="C2298" s="3"/>
    </row>
    <row r="2299" spans="3:3" s="2" customFormat="1" x14ac:dyDescent="0.25">
      <c r="C2299" s="3"/>
    </row>
    <row r="2300" spans="3:3" s="2" customFormat="1" x14ac:dyDescent="0.25">
      <c r="C2300" s="3"/>
    </row>
    <row r="2301" spans="3:3" s="2" customFormat="1" x14ac:dyDescent="0.25">
      <c r="C2301" s="3"/>
    </row>
    <row r="2302" spans="3:3" s="2" customFormat="1" x14ac:dyDescent="0.25">
      <c r="C2302" s="3"/>
    </row>
    <row r="2303" spans="3:3" s="2" customFormat="1" x14ac:dyDescent="0.25">
      <c r="C2303" s="3"/>
    </row>
    <row r="2304" spans="3:3" s="2" customFormat="1" x14ac:dyDescent="0.25">
      <c r="C2304" s="3"/>
    </row>
    <row r="2305" spans="3:3" s="2" customFormat="1" x14ac:dyDescent="0.25">
      <c r="C2305" s="3"/>
    </row>
    <row r="2306" spans="3:3" s="2" customFormat="1" x14ac:dyDescent="0.25">
      <c r="C2306" s="3"/>
    </row>
    <row r="2307" spans="3:3" s="2" customFormat="1" x14ac:dyDescent="0.25">
      <c r="C2307" s="3"/>
    </row>
    <row r="2308" spans="3:3" s="2" customFormat="1" x14ac:dyDescent="0.25">
      <c r="C2308" s="3"/>
    </row>
    <row r="2309" spans="3:3" s="2" customFormat="1" x14ac:dyDescent="0.25">
      <c r="C2309" s="3"/>
    </row>
    <row r="2310" spans="3:3" s="2" customFormat="1" x14ac:dyDescent="0.25">
      <c r="C2310" s="3"/>
    </row>
    <row r="2311" spans="3:3" s="2" customFormat="1" x14ac:dyDescent="0.25">
      <c r="C2311" s="3"/>
    </row>
    <row r="2312" spans="3:3" s="2" customFormat="1" x14ac:dyDescent="0.25">
      <c r="C2312" s="3"/>
    </row>
    <row r="2313" spans="3:3" s="2" customFormat="1" x14ac:dyDescent="0.25">
      <c r="C2313" s="3"/>
    </row>
    <row r="2314" spans="3:3" s="2" customFormat="1" x14ac:dyDescent="0.25">
      <c r="C2314" s="3"/>
    </row>
    <row r="2315" spans="3:3" s="2" customFormat="1" x14ac:dyDescent="0.25">
      <c r="C2315" s="3"/>
    </row>
    <row r="2316" spans="3:3" s="2" customFormat="1" x14ac:dyDescent="0.25">
      <c r="C2316" s="3"/>
    </row>
    <row r="2317" spans="3:3" s="2" customFormat="1" x14ac:dyDescent="0.25">
      <c r="C2317" s="3"/>
    </row>
    <row r="2318" spans="3:3" s="2" customFormat="1" x14ac:dyDescent="0.25">
      <c r="C2318" s="3"/>
    </row>
    <row r="2319" spans="3:3" s="2" customFormat="1" x14ac:dyDescent="0.25">
      <c r="C2319" s="3"/>
    </row>
    <row r="2320" spans="3:3" s="2" customFormat="1" x14ac:dyDescent="0.25">
      <c r="C2320" s="3"/>
    </row>
    <row r="2321" spans="3:3" s="2" customFormat="1" x14ac:dyDescent="0.25">
      <c r="C2321" s="3"/>
    </row>
    <row r="2322" spans="3:3" s="2" customFormat="1" x14ac:dyDescent="0.25">
      <c r="C2322" s="3"/>
    </row>
    <row r="2323" spans="3:3" s="2" customFormat="1" x14ac:dyDescent="0.25">
      <c r="C2323" s="3"/>
    </row>
    <row r="2324" spans="3:3" s="2" customFormat="1" x14ac:dyDescent="0.25">
      <c r="C2324" s="3"/>
    </row>
    <row r="2325" spans="3:3" s="2" customFormat="1" x14ac:dyDescent="0.25">
      <c r="C2325" s="3"/>
    </row>
    <row r="2326" spans="3:3" s="2" customFormat="1" x14ac:dyDescent="0.25">
      <c r="C2326" s="3"/>
    </row>
    <row r="2327" spans="3:3" s="2" customFormat="1" x14ac:dyDescent="0.25">
      <c r="C2327" s="3"/>
    </row>
    <row r="2328" spans="3:3" s="2" customFormat="1" x14ac:dyDescent="0.25">
      <c r="C2328" s="3"/>
    </row>
    <row r="2329" spans="3:3" s="2" customFormat="1" x14ac:dyDescent="0.25">
      <c r="C2329" s="3"/>
    </row>
    <row r="2330" spans="3:3" s="2" customFormat="1" x14ac:dyDescent="0.25">
      <c r="C2330" s="3"/>
    </row>
    <row r="2331" spans="3:3" s="2" customFormat="1" x14ac:dyDescent="0.25">
      <c r="C2331" s="3"/>
    </row>
    <row r="2332" spans="3:3" s="2" customFormat="1" x14ac:dyDescent="0.25">
      <c r="C2332" s="3"/>
    </row>
    <row r="2333" spans="3:3" s="2" customFormat="1" x14ac:dyDescent="0.25">
      <c r="C2333" s="3"/>
    </row>
    <row r="2334" spans="3:3" s="2" customFormat="1" x14ac:dyDescent="0.25">
      <c r="C2334" s="3"/>
    </row>
    <row r="2335" spans="3:3" s="2" customFormat="1" x14ac:dyDescent="0.25">
      <c r="C2335" s="3"/>
    </row>
    <row r="2336" spans="3:3" s="2" customFormat="1" x14ac:dyDescent="0.25">
      <c r="C2336" s="3"/>
    </row>
    <row r="2337" spans="3:3" s="2" customFormat="1" x14ac:dyDescent="0.25">
      <c r="C2337" s="3"/>
    </row>
    <row r="2338" spans="3:3" s="2" customFormat="1" x14ac:dyDescent="0.25">
      <c r="C2338" s="3"/>
    </row>
    <row r="2339" spans="3:3" s="2" customFormat="1" x14ac:dyDescent="0.25">
      <c r="C2339" s="3"/>
    </row>
    <row r="2340" spans="3:3" s="2" customFormat="1" x14ac:dyDescent="0.25">
      <c r="C2340" s="3"/>
    </row>
    <row r="2341" spans="3:3" s="2" customFormat="1" x14ac:dyDescent="0.25">
      <c r="C2341" s="3"/>
    </row>
    <row r="2342" spans="3:3" s="2" customFormat="1" x14ac:dyDescent="0.25">
      <c r="C2342" s="3"/>
    </row>
    <row r="2343" spans="3:3" s="2" customFormat="1" x14ac:dyDescent="0.25">
      <c r="C2343" s="3"/>
    </row>
    <row r="2344" spans="3:3" s="2" customFormat="1" x14ac:dyDescent="0.25">
      <c r="C2344" s="3"/>
    </row>
    <row r="2345" spans="3:3" s="2" customFormat="1" x14ac:dyDescent="0.25">
      <c r="C2345" s="3"/>
    </row>
    <row r="2346" spans="3:3" s="2" customFormat="1" x14ac:dyDescent="0.25">
      <c r="C2346" s="3"/>
    </row>
    <row r="2347" spans="3:3" s="2" customFormat="1" x14ac:dyDescent="0.25">
      <c r="C2347" s="3"/>
    </row>
    <row r="2348" spans="3:3" s="2" customFormat="1" x14ac:dyDescent="0.25">
      <c r="C2348" s="3"/>
    </row>
    <row r="2349" spans="3:3" s="2" customFormat="1" x14ac:dyDescent="0.25">
      <c r="C2349" s="3"/>
    </row>
    <row r="2350" spans="3:3" s="2" customFormat="1" x14ac:dyDescent="0.25">
      <c r="C2350" s="3"/>
    </row>
    <row r="2351" spans="3:3" s="2" customFormat="1" x14ac:dyDescent="0.25">
      <c r="C2351" s="3"/>
    </row>
    <row r="2352" spans="3:3" s="2" customFormat="1" x14ac:dyDescent="0.25">
      <c r="C2352" s="3"/>
    </row>
    <row r="2353" spans="3:3" s="2" customFormat="1" x14ac:dyDescent="0.25">
      <c r="C2353" s="3"/>
    </row>
    <row r="2354" spans="3:3" s="2" customFormat="1" x14ac:dyDescent="0.25">
      <c r="C2354" s="3"/>
    </row>
    <row r="2355" spans="3:3" s="2" customFormat="1" x14ac:dyDescent="0.25">
      <c r="C2355" s="3"/>
    </row>
    <row r="2356" spans="3:3" s="2" customFormat="1" x14ac:dyDescent="0.25">
      <c r="C2356" s="3"/>
    </row>
    <row r="2357" spans="3:3" s="2" customFormat="1" x14ac:dyDescent="0.25">
      <c r="C2357" s="3"/>
    </row>
    <row r="2358" spans="3:3" s="2" customFormat="1" x14ac:dyDescent="0.25">
      <c r="C2358" s="3"/>
    </row>
    <row r="2359" spans="3:3" s="2" customFormat="1" x14ac:dyDescent="0.25">
      <c r="C2359" s="3"/>
    </row>
    <row r="2360" spans="3:3" s="2" customFormat="1" x14ac:dyDescent="0.25">
      <c r="C2360" s="3"/>
    </row>
    <row r="2361" spans="3:3" s="2" customFormat="1" x14ac:dyDescent="0.25">
      <c r="C2361" s="3"/>
    </row>
    <row r="2362" spans="3:3" s="2" customFormat="1" x14ac:dyDescent="0.25">
      <c r="C2362" s="3"/>
    </row>
    <row r="2363" spans="3:3" s="2" customFormat="1" x14ac:dyDescent="0.25">
      <c r="C2363" s="3"/>
    </row>
    <row r="2364" spans="3:3" s="2" customFormat="1" x14ac:dyDescent="0.25">
      <c r="C2364" s="3"/>
    </row>
    <row r="2365" spans="3:3" s="2" customFormat="1" x14ac:dyDescent="0.25">
      <c r="C2365" s="3"/>
    </row>
    <row r="2366" spans="3:3" s="2" customFormat="1" x14ac:dyDescent="0.25">
      <c r="C2366" s="3"/>
    </row>
    <row r="2367" spans="3:3" s="2" customFormat="1" x14ac:dyDescent="0.25">
      <c r="C2367" s="3"/>
    </row>
    <row r="2368" spans="3:3" s="2" customFormat="1" x14ac:dyDescent="0.25">
      <c r="C2368" s="3"/>
    </row>
    <row r="2369" spans="3:3" s="2" customFormat="1" x14ac:dyDescent="0.25">
      <c r="C2369" s="3"/>
    </row>
    <row r="2370" spans="3:3" s="2" customFormat="1" x14ac:dyDescent="0.25">
      <c r="C2370" s="3"/>
    </row>
    <row r="2371" spans="3:3" s="2" customFormat="1" x14ac:dyDescent="0.25">
      <c r="C2371" s="3"/>
    </row>
    <row r="2372" spans="3:3" s="2" customFormat="1" x14ac:dyDescent="0.25">
      <c r="C2372" s="3"/>
    </row>
    <row r="2373" spans="3:3" s="2" customFormat="1" x14ac:dyDescent="0.25">
      <c r="C2373" s="3"/>
    </row>
    <row r="2374" spans="3:3" s="2" customFormat="1" x14ac:dyDescent="0.25">
      <c r="C2374" s="3"/>
    </row>
    <row r="2375" spans="3:3" s="2" customFormat="1" x14ac:dyDescent="0.25">
      <c r="C2375" s="3"/>
    </row>
    <row r="2376" spans="3:3" s="2" customFormat="1" x14ac:dyDescent="0.25">
      <c r="C2376" s="3"/>
    </row>
    <row r="2377" spans="3:3" s="2" customFormat="1" x14ac:dyDescent="0.25">
      <c r="C2377" s="3"/>
    </row>
    <row r="2378" spans="3:3" s="2" customFormat="1" x14ac:dyDescent="0.25">
      <c r="C2378" s="3"/>
    </row>
    <row r="2379" spans="3:3" s="2" customFormat="1" x14ac:dyDescent="0.25">
      <c r="C2379" s="3"/>
    </row>
    <row r="2380" spans="3:3" s="2" customFormat="1" x14ac:dyDescent="0.25">
      <c r="C2380" s="3"/>
    </row>
    <row r="2381" spans="3:3" s="2" customFormat="1" x14ac:dyDescent="0.25">
      <c r="C2381" s="3"/>
    </row>
    <row r="2382" spans="3:3" s="2" customFormat="1" x14ac:dyDescent="0.25">
      <c r="C2382" s="3"/>
    </row>
    <row r="2383" spans="3:3" s="2" customFormat="1" x14ac:dyDescent="0.25">
      <c r="C2383" s="3"/>
    </row>
    <row r="2384" spans="3:3" s="2" customFormat="1" x14ac:dyDescent="0.25">
      <c r="C2384" s="3"/>
    </row>
    <row r="2385" spans="3:3" s="2" customFormat="1" x14ac:dyDescent="0.25">
      <c r="C2385" s="3"/>
    </row>
    <row r="2386" spans="3:3" s="2" customFormat="1" x14ac:dyDescent="0.25">
      <c r="C2386" s="3"/>
    </row>
    <row r="2387" spans="3:3" s="2" customFormat="1" x14ac:dyDescent="0.25">
      <c r="C2387" s="3"/>
    </row>
    <row r="2388" spans="3:3" s="2" customFormat="1" x14ac:dyDescent="0.25">
      <c r="C2388" s="3"/>
    </row>
    <row r="2389" spans="3:3" s="2" customFormat="1" x14ac:dyDescent="0.25">
      <c r="C2389" s="3"/>
    </row>
    <row r="2390" spans="3:3" s="2" customFormat="1" x14ac:dyDescent="0.25">
      <c r="C2390" s="3"/>
    </row>
    <row r="2391" spans="3:3" s="2" customFormat="1" x14ac:dyDescent="0.25">
      <c r="C2391" s="3"/>
    </row>
    <row r="2392" spans="3:3" s="2" customFormat="1" x14ac:dyDescent="0.25">
      <c r="C2392" s="3"/>
    </row>
    <row r="2393" spans="3:3" s="2" customFormat="1" x14ac:dyDescent="0.25">
      <c r="C2393" s="3"/>
    </row>
    <row r="2394" spans="3:3" s="2" customFormat="1" x14ac:dyDescent="0.25">
      <c r="C2394" s="3"/>
    </row>
    <row r="2395" spans="3:3" s="2" customFormat="1" x14ac:dyDescent="0.25">
      <c r="C2395" s="3"/>
    </row>
    <row r="2396" spans="3:3" s="2" customFormat="1" x14ac:dyDescent="0.25">
      <c r="C2396" s="3"/>
    </row>
    <row r="2397" spans="3:3" s="2" customFormat="1" x14ac:dyDescent="0.25">
      <c r="C2397" s="3"/>
    </row>
    <row r="2398" spans="3:3" s="2" customFormat="1" x14ac:dyDescent="0.25">
      <c r="C2398" s="3"/>
    </row>
    <row r="2399" spans="3:3" s="2" customFormat="1" x14ac:dyDescent="0.25">
      <c r="C2399" s="3"/>
    </row>
    <row r="2400" spans="3:3" s="2" customFormat="1" x14ac:dyDescent="0.25">
      <c r="C2400" s="3"/>
    </row>
    <row r="2401" spans="3:3" s="2" customFormat="1" x14ac:dyDescent="0.25">
      <c r="C2401" s="3"/>
    </row>
    <row r="2402" spans="3:3" s="2" customFormat="1" x14ac:dyDescent="0.25">
      <c r="C2402" s="3"/>
    </row>
    <row r="2403" spans="3:3" s="2" customFormat="1" x14ac:dyDescent="0.25">
      <c r="C2403" s="3"/>
    </row>
    <row r="2404" spans="3:3" s="2" customFormat="1" x14ac:dyDescent="0.25">
      <c r="C2404" s="3"/>
    </row>
    <row r="2405" spans="3:3" s="2" customFormat="1" x14ac:dyDescent="0.25">
      <c r="C2405" s="3"/>
    </row>
    <row r="2406" spans="3:3" s="2" customFormat="1" x14ac:dyDescent="0.25">
      <c r="C2406" s="3"/>
    </row>
    <row r="2407" spans="3:3" s="2" customFormat="1" x14ac:dyDescent="0.25">
      <c r="C2407" s="3"/>
    </row>
    <row r="2408" spans="3:3" s="2" customFormat="1" x14ac:dyDescent="0.25">
      <c r="C2408" s="3"/>
    </row>
    <row r="2409" spans="3:3" s="2" customFormat="1" x14ac:dyDescent="0.25">
      <c r="C2409" s="3"/>
    </row>
    <row r="2410" spans="3:3" s="2" customFormat="1" x14ac:dyDescent="0.25">
      <c r="C2410" s="3"/>
    </row>
    <row r="2411" spans="3:3" s="2" customFormat="1" x14ac:dyDescent="0.25">
      <c r="C2411" s="3"/>
    </row>
    <row r="2412" spans="3:3" s="2" customFormat="1" x14ac:dyDescent="0.25">
      <c r="C2412" s="3"/>
    </row>
    <row r="2413" spans="3:3" s="2" customFormat="1" x14ac:dyDescent="0.25">
      <c r="C2413" s="3"/>
    </row>
    <row r="2414" spans="3:3" s="2" customFormat="1" x14ac:dyDescent="0.25">
      <c r="C2414" s="3"/>
    </row>
    <row r="2415" spans="3:3" s="2" customFormat="1" x14ac:dyDescent="0.25">
      <c r="C2415" s="3"/>
    </row>
    <row r="2416" spans="3:3" s="2" customFormat="1" x14ac:dyDescent="0.25">
      <c r="C2416" s="3"/>
    </row>
    <row r="2417" spans="3:3" s="2" customFormat="1" x14ac:dyDescent="0.25">
      <c r="C2417" s="3"/>
    </row>
    <row r="2418" spans="3:3" s="2" customFormat="1" x14ac:dyDescent="0.25">
      <c r="C2418" s="3"/>
    </row>
    <row r="2419" spans="3:3" s="2" customFormat="1" x14ac:dyDescent="0.25">
      <c r="C2419" s="3"/>
    </row>
    <row r="2420" spans="3:3" s="2" customFormat="1" x14ac:dyDescent="0.25">
      <c r="C2420" s="3"/>
    </row>
    <row r="2421" spans="3:3" s="2" customFormat="1" x14ac:dyDescent="0.25">
      <c r="C2421" s="3"/>
    </row>
    <row r="2422" spans="3:3" s="2" customFormat="1" x14ac:dyDescent="0.25">
      <c r="C2422" s="3"/>
    </row>
    <row r="2423" spans="3:3" s="2" customFormat="1" x14ac:dyDescent="0.25">
      <c r="C2423" s="3"/>
    </row>
    <row r="2424" spans="3:3" s="2" customFormat="1" x14ac:dyDescent="0.25">
      <c r="C2424" s="3"/>
    </row>
    <row r="2425" spans="3:3" s="2" customFormat="1" x14ac:dyDescent="0.25">
      <c r="C2425" s="3"/>
    </row>
    <row r="2426" spans="3:3" s="2" customFormat="1" x14ac:dyDescent="0.25">
      <c r="C2426" s="3"/>
    </row>
    <row r="2427" spans="3:3" s="2" customFormat="1" x14ac:dyDescent="0.25">
      <c r="C2427" s="3"/>
    </row>
    <row r="2428" spans="3:3" s="2" customFormat="1" x14ac:dyDescent="0.25">
      <c r="C2428" s="3"/>
    </row>
    <row r="2429" spans="3:3" s="2" customFormat="1" x14ac:dyDescent="0.25">
      <c r="C2429" s="3"/>
    </row>
    <row r="2430" spans="3:3" s="2" customFormat="1" x14ac:dyDescent="0.25">
      <c r="C2430" s="3"/>
    </row>
    <row r="2431" spans="3:3" s="2" customFormat="1" x14ac:dyDescent="0.25">
      <c r="C2431" s="3"/>
    </row>
    <row r="2432" spans="3:3" s="2" customFormat="1" x14ac:dyDescent="0.25">
      <c r="C2432" s="3"/>
    </row>
    <row r="2433" spans="3:3" s="2" customFormat="1" x14ac:dyDescent="0.25">
      <c r="C2433" s="3"/>
    </row>
    <row r="2434" spans="3:3" s="2" customFormat="1" x14ac:dyDescent="0.25">
      <c r="C2434" s="3"/>
    </row>
    <row r="2435" spans="3:3" s="2" customFormat="1" x14ac:dyDescent="0.25">
      <c r="C2435" s="3"/>
    </row>
    <row r="2436" spans="3:3" s="2" customFormat="1" x14ac:dyDescent="0.25">
      <c r="C2436" s="3"/>
    </row>
    <row r="2437" spans="3:3" s="2" customFormat="1" x14ac:dyDescent="0.25">
      <c r="C2437" s="3"/>
    </row>
    <row r="2438" spans="3:3" s="2" customFormat="1" x14ac:dyDescent="0.25">
      <c r="C2438" s="3"/>
    </row>
    <row r="2439" spans="3:3" s="2" customFormat="1" x14ac:dyDescent="0.25">
      <c r="C2439" s="3"/>
    </row>
    <row r="2440" spans="3:3" s="2" customFormat="1" x14ac:dyDescent="0.25">
      <c r="C2440" s="3"/>
    </row>
    <row r="2441" spans="3:3" s="2" customFormat="1" x14ac:dyDescent="0.25">
      <c r="C2441" s="3"/>
    </row>
    <row r="2442" spans="3:3" s="2" customFormat="1" x14ac:dyDescent="0.25">
      <c r="C2442" s="3"/>
    </row>
    <row r="2443" spans="3:3" s="2" customFormat="1" x14ac:dyDescent="0.25">
      <c r="C2443" s="3"/>
    </row>
    <row r="2444" spans="3:3" s="2" customFormat="1" x14ac:dyDescent="0.25">
      <c r="C2444" s="3"/>
    </row>
    <row r="2445" spans="3:3" s="2" customFormat="1" x14ac:dyDescent="0.25">
      <c r="C2445" s="3"/>
    </row>
    <row r="2446" spans="3:3" s="2" customFormat="1" x14ac:dyDescent="0.25">
      <c r="C2446" s="3"/>
    </row>
    <row r="2447" spans="3:3" s="2" customFormat="1" x14ac:dyDescent="0.25">
      <c r="C2447" s="3"/>
    </row>
    <row r="2448" spans="3:3" s="2" customFormat="1" x14ac:dyDescent="0.25">
      <c r="C2448" s="3"/>
    </row>
    <row r="2449" spans="3:3" s="2" customFormat="1" x14ac:dyDescent="0.25">
      <c r="C2449" s="3"/>
    </row>
    <row r="2450" spans="3:3" s="2" customFormat="1" x14ac:dyDescent="0.25">
      <c r="C2450" s="3"/>
    </row>
    <row r="2451" spans="3:3" s="2" customFormat="1" x14ac:dyDescent="0.25">
      <c r="C2451" s="3"/>
    </row>
    <row r="2452" spans="3:3" s="2" customFormat="1" x14ac:dyDescent="0.25">
      <c r="C2452" s="3"/>
    </row>
    <row r="2453" spans="3:3" s="2" customFormat="1" x14ac:dyDescent="0.25">
      <c r="C2453" s="3"/>
    </row>
    <row r="2454" spans="3:3" s="2" customFormat="1" x14ac:dyDescent="0.25">
      <c r="C2454" s="3"/>
    </row>
    <row r="2455" spans="3:3" s="2" customFormat="1" x14ac:dyDescent="0.25">
      <c r="C2455" s="3"/>
    </row>
    <row r="2456" spans="3:3" s="2" customFormat="1" x14ac:dyDescent="0.25">
      <c r="C2456" s="3"/>
    </row>
    <row r="2457" spans="3:3" s="2" customFormat="1" x14ac:dyDescent="0.25">
      <c r="C2457" s="3"/>
    </row>
    <row r="2458" spans="3:3" s="2" customFormat="1" x14ac:dyDescent="0.25">
      <c r="C2458" s="3"/>
    </row>
    <row r="2459" spans="3:3" s="2" customFormat="1" x14ac:dyDescent="0.25">
      <c r="C2459" s="3"/>
    </row>
    <row r="2460" spans="3:3" s="2" customFormat="1" x14ac:dyDescent="0.25">
      <c r="C2460" s="3"/>
    </row>
    <row r="2461" spans="3:3" s="2" customFormat="1" x14ac:dyDescent="0.25">
      <c r="C2461" s="3"/>
    </row>
    <row r="2462" spans="3:3" s="2" customFormat="1" x14ac:dyDescent="0.25">
      <c r="C2462" s="3"/>
    </row>
    <row r="2463" spans="3:3" s="2" customFormat="1" x14ac:dyDescent="0.25">
      <c r="C2463" s="3"/>
    </row>
    <row r="2464" spans="3:3" s="2" customFormat="1" x14ac:dyDescent="0.25">
      <c r="C2464" s="3"/>
    </row>
    <row r="2465" spans="3:3" s="2" customFormat="1" x14ac:dyDescent="0.25">
      <c r="C2465" s="3"/>
    </row>
    <row r="2466" spans="3:3" s="2" customFormat="1" x14ac:dyDescent="0.25">
      <c r="C2466" s="3"/>
    </row>
    <row r="2467" spans="3:3" s="2" customFormat="1" x14ac:dyDescent="0.25">
      <c r="C2467" s="3"/>
    </row>
    <row r="2468" spans="3:3" s="2" customFormat="1" x14ac:dyDescent="0.25">
      <c r="C2468" s="3"/>
    </row>
    <row r="2469" spans="3:3" s="2" customFormat="1" x14ac:dyDescent="0.25">
      <c r="C2469" s="3"/>
    </row>
    <row r="2470" spans="3:3" s="2" customFormat="1" x14ac:dyDescent="0.25">
      <c r="C2470" s="3"/>
    </row>
    <row r="2471" spans="3:3" s="2" customFormat="1" x14ac:dyDescent="0.25">
      <c r="C2471" s="3"/>
    </row>
    <row r="2472" spans="3:3" s="2" customFormat="1" x14ac:dyDescent="0.25">
      <c r="C2472" s="3"/>
    </row>
    <row r="2473" spans="3:3" s="2" customFormat="1" x14ac:dyDescent="0.25">
      <c r="C2473" s="3"/>
    </row>
    <row r="2474" spans="3:3" s="2" customFormat="1" x14ac:dyDescent="0.25">
      <c r="C2474" s="3"/>
    </row>
    <row r="2475" spans="3:3" s="2" customFormat="1" x14ac:dyDescent="0.25">
      <c r="C2475" s="3"/>
    </row>
    <row r="2476" spans="3:3" s="2" customFormat="1" x14ac:dyDescent="0.25">
      <c r="C2476" s="3"/>
    </row>
    <row r="2477" spans="3:3" s="2" customFormat="1" x14ac:dyDescent="0.25">
      <c r="C2477" s="3"/>
    </row>
    <row r="2478" spans="3:3" s="2" customFormat="1" x14ac:dyDescent="0.25">
      <c r="C2478" s="3"/>
    </row>
    <row r="2479" spans="3:3" s="2" customFormat="1" x14ac:dyDescent="0.25">
      <c r="C2479" s="3"/>
    </row>
    <row r="2480" spans="3:3" s="2" customFormat="1" x14ac:dyDescent="0.25">
      <c r="C2480" s="3"/>
    </row>
    <row r="2481" spans="3:3" s="2" customFormat="1" x14ac:dyDescent="0.25">
      <c r="C2481" s="3"/>
    </row>
    <row r="2482" spans="3:3" s="2" customFormat="1" x14ac:dyDescent="0.25">
      <c r="C2482" s="3"/>
    </row>
    <row r="2483" spans="3:3" s="2" customFormat="1" x14ac:dyDescent="0.25">
      <c r="C2483" s="3"/>
    </row>
    <row r="2484" spans="3:3" s="2" customFormat="1" x14ac:dyDescent="0.25">
      <c r="C2484" s="3"/>
    </row>
    <row r="2485" spans="3:3" s="2" customFormat="1" x14ac:dyDescent="0.25">
      <c r="C2485" s="3"/>
    </row>
    <row r="2486" spans="3:3" s="2" customFormat="1" x14ac:dyDescent="0.25">
      <c r="C2486" s="3"/>
    </row>
    <row r="2487" spans="3:3" s="2" customFormat="1" x14ac:dyDescent="0.25">
      <c r="C2487" s="3"/>
    </row>
    <row r="2488" spans="3:3" s="2" customFormat="1" x14ac:dyDescent="0.25">
      <c r="C2488" s="3"/>
    </row>
    <row r="2489" spans="3:3" s="2" customFormat="1" x14ac:dyDescent="0.25">
      <c r="C2489" s="3"/>
    </row>
    <row r="2490" spans="3:3" s="2" customFormat="1" x14ac:dyDescent="0.25">
      <c r="C2490" s="3"/>
    </row>
    <row r="2491" spans="3:3" s="2" customFormat="1" x14ac:dyDescent="0.25">
      <c r="C2491" s="3"/>
    </row>
    <row r="2492" spans="3:3" s="2" customFormat="1" x14ac:dyDescent="0.25">
      <c r="C2492" s="3"/>
    </row>
    <row r="2493" spans="3:3" s="2" customFormat="1" x14ac:dyDescent="0.25">
      <c r="C2493" s="3"/>
    </row>
    <row r="2494" spans="3:3" s="2" customFormat="1" x14ac:dyDescent="0.25">
      <c r="C2494" s="3"/>
    </row>
    <row r="2495" spans="3:3" s="2" customFormat="1" x14ac:dyDescent="0.25">
      <c r="C2495" s="3"/>
    </row>
    <row r="2496" spans="3:3" s="2" customFormat="1" x14ac:dyDescent="0.25">
      <c r="C2496" s="3"/>
    </row>
    <row r="2497" spans="3:3" s="2" customFormat="1" x14ac:dyDescent="0.25">
      <c r="C2497" s="3"/>
    </row>
    <row r="2498" spans="3:3" s="2" customFormat="1" x14ac:dyDescent="0.25">
      <c r="C2498" s="3"/>
    </row>
    <row r="2499" spans="3:3" s="2" customFormat="1" x14ac:dyDescent="0.25">
      <c r="C2499" s="3"/>
    </row>
    <row r="2500" spans="3:3" s="2" customFormat="1" x14ac:dyDescent="0.25">
      <c r="C2500" s="3"/>
    </row>
    <row r="2501" spans="3:3" s="2" customFormat="1" x14ac:dyDescent="0.25">
      <c r="C2501" s="3"/>
    </row>
    <row r="2502" spans="3:3" s="2" customFormat="1" x14ac:dyDescent="0.25">
      <c r="C2502" s="3"/>
    </row>
    <row r="2503" spans="3:3" s="2" customFormat="1" x14ac:dyDescent="0.25">
      <c r="C2503" s="3"/>
    </row>
    <row r="2504" spans="3:3" s="2" customFormat="1" x14ac:dyDescent="0.25">
      <c r="C2504" s="3"/>
    </row>
    <row r="2505" spans="3:3" s="2" customFormat="1" x14ac:dyDescent="0.25">
      <c r="C2505" s="3"/>
    </row>
    <row r="2506" spans="3:3" s="2" customFormat="1" x14ac:dyDescent="0.25">
      <c r="C2506" s="3"/>
    </row>
    <row r="2507" spans="3:3" s="2" customFormat="1" x14ac:dyDescent="0.25">
      <c r="C2507" s="3"/>
    </row>
    <row r="2508" spans="3:3" s="2" customFormat="1" x14ac:dyDescent="0.25">
      <c r="C2508" s="3"/>
    </row>
    <row r="2509" spans="3:3" s="2" customFormat="1" x14ac:dyDescent="0.25">
      <c r="C2509" s="3"/>
    </row>
    <row r="2510" spans="3:3" s="2" customFormat="1" x14ac:dyDescent="0.25">
      <c r="C2510" s="3"/>
    </row>
    <row r="2511" spans="3:3" s="2" customFormat="1" x14ac:dyDescent="0.25">
      <c r="C2511" s="3"/>
    </row>
    <row r="2512" spans="3:3" s="2" customFormat="1" x14ac:dyDescent="0.25">
      <c r="C2512" s="3"/>
    </row>
    <row r="2513" spans="3:3" s="2" customFormat="1" x14ac:dyDescent="0.25">
      <c r="C2513" s="3"/>
    </row>
    <row r="2514" spans="3:3" s="2" customFormat="1" x14ac:dyDescent="0.25">
      <c r="C2514" s="3"/>
    </row>
    <row r="2515" spans="3:3" s="2" customFormat="1" x14ac:dyDescent="0.25">
      <c r="C2515" s="3"/>
    </row>
    <row r="2516" spans="3:3" s="2" customFormat="1" x14ac:dyDescent="0.25">
      <c r="C2516" s="3"/>
    </row>
    <row r="2517" spans="3:3" s="2" customFormat="1" x14ac:dyDescent="0.25">
      <c r="C2517" s="3"/>
    </row>
    <row r="2518" spans="3:3" s="2" customFormat="1" x14ac:dyDescent="0.25">
      <c r="C2518" s="3"/>
    </row>
    <row r="2519" spans="3:3" s="2" customFormat="1" x14ac:dyDescent="0.25">
      <c r="C2519" s="3"/>
    </row>
    <row r="2520" spans="3:3" s="2" customFormat="1" x14ac:dyDescent="0.25">
      <c r="C2520" s="3"/>
    </row>
    <row r="2521" spans="3:3" s="2" customFormat="1" x14ac:dyDescent="0.25">
      <c r="C2521" s="3"/>
    </row>
    <row r="2522" spans="3:3" s="2" customFormat="1" x14ac:dyDescent="0.25">
      <c r="C2522" s="3"/>
    </row>
    <row r="2523" spans="3:3" s="2" customFormat="1" x14ac:dyDescent="0.25">
      <c r="C2523" s="3"/>
    </row>
    <row r="2524" spans="3:3" s="2" customFormat="1" x14ac:dyDescent="0.25">
      <c r="C2524" s="3"/>
    </row>
    <row r="2525" spans="3:3" s="2" customFormat="1" x14ac:dyDescent="0.25">
      <c r="C2525" s="3"/>
    </row>
    <row r="2526" spans="3:3" s="2" customFormat="1" x14ac:dyDescent="0.25">
      <c r="C2526" s="3"/>
    </row>
    <row r="2527" spans="3:3" s="2" customFormat="1" x14ac:dyDescent="0.25">
      <c r="C2527" s="3"/>
    </row>
    <row r="2528" spans="3:3" s="2" customFormat="1" x14ac:dyDescent="0.25">
      <c r="C2528" s="3"/>
    </row>
    <row r="2529" spans="3:3" s="2" customFormat="1" x14ac:dyDescent="0.25">
      <c r="C2529" s="3"/>
    </row>
    <row r="2530" spans="3:3" s="2" customFormat="1" x14ac:dyDescent="0.25">
      <c r="C2530" s="3"/>
    </row>
    <row r="2531" spans="3:3" s="2" customFormat="1" x14ac:dyDescent="0.25">
      <c r="C2531" s="3"/>
    </row>
    <row r="2532" spans="3:3" s="2" customFormat="1" x14ac:dyDescent="0.25">
      <c r="C2532" s="3"/>
    </row>
    <row r="2533" spans="3:3" s="2" customFormat="1" x14ac:dyDescent="0.25">
      <c r="C2533" s="3"/>
    </row>
    <row r="2534" spans="3:3" s="2" customFormat="1" x14ac:dyDescent="0.25">
      <c r="C2534" s="3"/>
    </row>
    <row r="2535" spans="3:3" s="2" customFormat="1" x14ac:dyDescent="0.25">
      <c r="C2535" s="3"/>
    </row>
    <row r="2536" spans="3:3" s="2" customFormat="1" x14ac:dyDescent="0.25">
      <c r="C2536" s="3"/>
    </row>
    <row r="2537" spans="3:3" s="2" customFormat="1" x14ac:dyDescent="0.25">
      <c r="C2537" s="3"/>
    </row>
    <row r="2538" spans="3:3" s="2" customFormat="1" x14ac:dyDescent="0.25">
      <c r="C2538" s="3"/>
    </row>
    <row r="2539" spans="3:3" s="2" customFormat="1" x14ac:dyDescent="0.25">
      <c r="C2539" s="3"/>
    </row>
    <row r="2540" spans="3:3" s="2" customFormat="1" x14ac:dyDescent="0.25">
      <c r="C2540" s="3"/>
    </row>
    <row r="2541" spans="3:3" s="2" customFormat="1" x14ac:dyDescent="0.25">
      <c r="C2541" s="3"/>
    </row>
    <row r="2542" spans="3:3" s="2" customFormat="1" x14ac:dyDescent="0.25">
      <c r="C2542" s="3"/>
    </row>
    <row r="2543" spans="3:3" s="2" customFormat="1" x14ac:dyDescent="0.25">
      <c r="C2543" s="3"/>
    </row>
    <row r="2544" spans="3:3" s="2" customFormat="1" x14ac:dyDescent="0.25">
      <c r="C2544" s="3"/>
    </row>
    <row r="2545" spans="3:3" s="2" customFormat="1" x14ac:dyDescent="0.25">
      <c r="C2545" s="3"/>
    </row>
    <row r="2546" spans="3:3" s="2" customFormat="1" x14ac:dyDescent="0.25">
      <c r="C2546" s="3"/>
    </row>
    <row r="2547" spans="3:3" s="2" customFormat="1" x14ac:dyDescent="0.25">
      <c r="C2547" s="3"/>
    </row>
    <row r="2548" spans="3:3" s="2" customFormat="1" x14ac:dyDescent="0.25">
      <c r="C2548" s="3"/>
    </row>
    <row r="2549" spans="3:3" s="2" customFormat="1" x14ac:dyDescent="0.25">
      <c r="C2549" s="3"/>
    </row>
    <row r="2550" spans="3:3" s="2" customFormat="1" x14ac:dyDescent="0.25">
      <c r="C2550" s="3"/>
    </row>
    <row r="2551" spans="3:3" s="2" customFormat="1" x14ac:dyDescent="0.25">
      <c r="C2551" s="3"/>
    </row>
    <row r="2552" spans="3:3" s="2" customFormat="1" x14ac:dyDescent="0.25">
      <c r="C2552" s="3"/>
    </row>
    <row r="2553" spans="3:3" s="2" customFormat="1" x14ac:dyDescent="0.25">
      <c r="C2553" s="3"/>
    </row>
    <row r="2554" spans="3:3" s="2" customFormat="1" x14ac:dyDescent="0.25">
      <c r="C2554" s="3"/>
    </row>
    <row r="2555" spans="3:3" s="2" customFormat="1" x14ac:dyDescent="0.25">
      <c r="C2555" s="3"/>
    </row>
    <row r="2556" spans="3:3" s="2" customFormat="1" x14ac:dyDescent="0.25">
      <c r="C2556" s="3"/>
    </row>
    <row r="2557" spans="3:3" s="2" customFormat="1" x14ac:dyDescent="0.25">
      <c r="C2557" s="3"/>
    </row>
    <row r="2558" spans="3:3" s="2" customFormat="1" x14ac:dyDescent="0.25">
      <c r="C2558" s="3"/>
    </row>
    <row r="2559" spans="3:3" s="2" customFormat="1" x14ac:dyDescent="0.25">
      <c r="C2559" s="3"/>
    </row>
    <row r="2560" spans="3:3" s="2" customFormat="1" x14ac:dyDescent="0.25">
      <c r="C2560" s="3"/>
    </row>
    <row r="2561" spans="3:3" s="2" customFormat="1" x14ac:dyDescent="0.25">
      <c r="C2561" s="3"/>
    </row>
    <row r="2562" spans="3:3" s="2" customFormat="1" x14ac:dyDescent="0.25">
      <c r="C2562" s="3"/>
    </row>
    <row r="2563" spans="3:3" s="2" customFormat="1" x14ac:dyDescent="0.25">
      <c r="C2563" s="3"/>
    </row>
    <row r="2564" spans="3:3" s="2" customFormat="1" x14ac:dyDescent="0.25">
      <c r="C2564" s="3"/>
    </row>
    <row r="2565" spans="3:3" s="2" customFormat="1" x14ac:dyDescent="0.25">
      <c r="C2565" s="3"/>
    </row>
    <row r="2566" spans="3:3" s="2" customFormat="1" x14ac:dyDescent="0.25">
      <c r="C2566" s="3"/>
    </row>
    <row r="2567" spans="3:3" s="2" customFormat="1" x14ac:dyDescent="0.25">
      <c r="C2567" s="3"/>
    </row>
    <row r="2568" spans="3:3" s="2" customFormat="1" x14ac:dyDescent="0.25">
      <c r="C2568" s="3"/>
    </row>
    <row r="2569" spans="3:3" s="2" customFormat="1" x14ac:dyDescent="0.25">
      <c r="C2569" s="3"/>
    </row>
    <row r="2570" spans="3:3" s="2" customFormat="1" x14ac:dyDescent="0.25">
      <c r="C2570" s="3"/>
    </row>
    <row r="2571" spans="3:3" s="2" customFormat="1" x14ac:dyDescent="0.25">
      <c r="C2571" s="3"/>
    </row>
    <row r="2572" spans="3:3" s="2" customFormat="1" x14ac:dyDescent="0.25">
      <c r="C2572" s="3"/>
    </row>
    <row r="2573" spans="3:3" s="2" customFormat="1" x14ac:dyDescent="0.25">
      <c r="C2573" s="3"/>
    </row>
    <row r="2574" spans="3:3" s="2" customFormat="1" x14ac:dyDescent="0.25">
      <c r="C2574" s="3"/>
    </row>
    <row r="2575" spans="3:3" s="2" customFormat="1" x14ac:dyDescent="0.25">
      <c r="C2575" s="3"/>
    </row>
    <row r="2576" spans="3:3" s="2" customFormat="1" x14ac:dyDescent="0.25">
      <c r="C2576" s="3"/>
    </row>
    <row r="2577" spans="3:3" s="2" customFormat="1" x14ac:dyDescent="0.25">
      <c r="C2577" s="3"/>
    </row>
    <row r="2578" spans="3:3" s="2" customFormat="1" x14ac:dyDescent="0.25">
      <c r="C2578" s="3"/>
    </row>
    <row r="2579" spans="3:3" s="2" customFormat="1" x14ac:dyDescent="0.25">
      <c r="C2579" s="3"/>
    </row>
    <row r="2580" spans="3:3" s="2" customFormat="1" x14ac:dyDescent="0.25">
      <c r="C2580" s="3"/>
    </row>
    <row r="2581" spans="3:3" s="2" customFormat="1" x14ac:dyDescent="0.25">
      <c r="C2581" s="3"/>
    </row>
    <row r="2582" spans="3:3" s="2" customFormat="1" x14ac:dyDescent="0.25">
      <c r="C2582" s="3"/>
    </row>
    <row r="2583" spans="3:3" s="2" customFormat="1" x14ac:dyDescent="0.25">
      <c r="C2583" s="3"/>
    </row>
    <row r="2584" spans="3:3" s="2" customFormat="1" x14ac:dyDescent="0.25">
      <c r="C2584" s="3"/>
    </row>
    <row r="2585" spans="3:3" s="2" customFormat="1" x14ac:dyDescent="0.25">
      <c r="C2585" s="3"/>
    </row>
    <row r="2586" spans="3:3" s="2" customFormat="1" x14ac:dyDescent="0.25">
      <c r="C2586" s="3"/>
    </row>
    <row r="2587" spans="3:3" s="2" customFormat="1" x14ac:dyDescent="0.25">
      <c r="C2587" s="3"/>
    </row>
    <row r="2588" spans="3:3" s="2" customFormat="1" x14ac:dyDescent="0.25">
      <c r="C2588" s="3"/>
    </row>
    <row r="2589" spans="3:3" s="2" customFormat="1" x14ac:dyDescent="0.25">
      <c r="C2589" s="3"/>
    </row>
    <row r="2590" spans="3:3" s="2" customFormat="1" x14ac:dyDescent="0.25">
      <c r="C2590" s="3"/>
    </row>
    <row r="2591" spans="3:3" s="2" customFormat="1" x14ac:dyDescent="0.25">
      <c r="C2591" s="3"/>
    </row>
    <row r="2592" spans="3:3" s="2" customFormat="1" x14ac:dyDescent="0.25">
      <c r="C2592" s="3"/>
    </row>
    <row r="2593" spans="3:3" s="2" customFormat="1" x14ac:dyDescent="0.25">
      <c r="C2593" s="3"/>
    </row>
    <row r="2594" spans="3:3" s="2" customFormat="1" x14ac:dyDescent="0.25">
      <c r="C2594" s="3"/>
    </row>
    <row r="2595" spans="3:3" s="2" customFormat="1" x14ac:dyDescent="0.25">
      <c r="C2595" s="3"/>
    </row>
    <row r="2596" spans="3:3" s="2" customFormat="1" x14ac:dyDescent="0.25">
      <c r="C2596" s="3"/>
    </row>
    <row r="2597" spans="3:3" s="2" customFormat="1" x14ac:dyDescent="0.25">
      <c r="C2597" s="3"/>
    </row>
    <row r="2598" spans="3:3" s="2" customFormat="1" x14ac:dyDescent="0.25">
      <c r="C2598" s="3"/>
    </row>
    <row r="2599" spans="3:3" s="2" customFormat="1" x14ac:dyDescent="0.25">
      <c r="C2599" s="3"/>
    </row>
    <row r="2600" spans="3:3" s="2" customFormat="1" x14ac:dyDescent="0.25">
      <c r="C2600" s="3"/>
    </row>
    <row r="2601" spans="3:3" s="2" customFormat="1" x14ac:dyDescent="0.25">
      <c r="C2601" s="3"/>
    </row>
    <row r="2602" spans="3:3" s="2" customFormat="1" x14ac:dyDescent="0.25">
      <c r="C2602" s="3"/>
    </row>
    <row r="2603" spans="3:3" s="2" customFormat="1" x14ac:dyDescent="0.25">
      <c r="C2603" s="3"/>
    </row>
    <row r="2604" spans="3:3" s="2" customFormat="1" x14ac:dyDescent="0.25">
      <c r="C2604" s="3"/>
    </row>
    <row r="2605" spans="3:3" s="2" customFormat="1" x14ac:dyDescent="0.25">
      <c r="C2605" s="3"/>
    </row>
    <row r="2606" spans="3:3" s="2" customFormat="1" x14ac:dyDescent="0.25">
      <c r="C2606" s="3"/>
    </row>
    <row r="2607" spans="3:3" s="2" customFormat="1" x14ac:dyDescent="0.25">
      <c r="C2607" s="3"/>
    </row>
    <row r="2608" spans="3:3" s="2" customFormat="1" x14ac:dyDescent="0.25">
      <c r="C2608" s="3"/>
    </row>
    <row r="2609" spans="3:3" s="2" customFormat="1" x14ac:dyDescent="0.25">
      <c r="C2609" s="3"/>
    </row>
    <row r="2610" spans="3:3" s="2" customFormat="1" x14ac:dyDescent="0.25">
      <c r="C2610" s="3"/>
    </row>
    <row r="2611" spans="3:3" s="2" customFormat="1" x14ac:dyDescent="0.25">
      <c r="C2611" s="3"/>
    </row>
    <row r="2612" spans="3:3" s="2" customFormat="1" x14ac:dyDescent="0.25">
      <c r="C2612" s="3"/>
    </row>
    <row r="2613" spans="3:3" s="2" customFormat="1" x14ac:dyDescent="0.25">
      <c r="C2613" s="3"/>
    </row>
    <row r="2614" spans="3:3" s="2" customFormat="1" x14ac:dyDescent="0.25">
      <c r="C2614" s="3"/>
    </row>
    <row r="2615" spans="3:3" s="2" customFormat="1" x14ac:dyDescent="0.25">
      <c r="C2615" s="3"/>
    </row>
    <row r="2616" spans="3:3" s="2" customFormat="1" x14ac:dyDescent="0.25">
      <c r="C2616" s="3"/>
    </row>
    <row r="2617" spans="3:3" s="2" customFormat="1" x14ac:dyDescent="0.25">
      <c r="C2617" s="3"/>
    </row>
    <row r="2618" spans="3:3" s="2" customFormat="1" x14ac:dyDescent="0.25">
      <c r="C2618" s="3"/>
    </row>
    <row r="2619" spans="3:3" s="2" customFormat="1" x14ac:dyDescent="0.25">
      <c r="C2619" s="3"/>
    </row>
    <row r="2620" spans="3:3" s="2" customFormat="1" x14ac:dyDescent="0.25">
      <c r="C2620" s="3"/>
    </row>
    <row r="2621" spans="3:3" s="2" customFormat="1" x14ac:dyDescent="0.25">
      <c r="C2621" s="3"/>
    </row>
    <row r="2622" spans="3:3" s="2" customFormat="1" x14ac:dyDescent="0.25">
      <c r="C2622" s="3"/>
    </row>
    <row r="2623" spans="3:3" s="2" customFormat="1" x14ac:dyDescent="0.25">
      <c r="C2623" s="3"/>
    </row>
    <row r="2624" spans="3:3" s="2" customFormat="1" x14ac:dyDescent="0.25">
      <c r="C2624" s="3"/>
    </row>
    <row r="2625" spans="3:3" s="2" customFormat="1" x14ac:dyDescent="0.25">
      <c r="C2625" s="3"/>
    </row>
    <row r="2626" spans="3:3" s="2" customFormat="1" x14ac:dyDescent="0.25">
      <c r="C2626" s="3"/>
    </row>
    <row r="2627" spans="3:3" s="2" customFormat="1" x14ac:dyDescent="0.25">
      <c r="C2627" s="3"/>
    </row>
    <row r="2628" spans="3:3" s="2" customFormat="1" x14ac:dyDescent="0.25">
      <c r="C2628" s="3"/>
    </row>
    <row r="2629" spans="3:3" s="2" customFormat="1" x14ac:dyDescent="0.25">
      <c r="C2629" s="3"/>
    </row>
    <row r="2630" spans="3:3" s="2" customFormat="1" x14ac:dyDescent="0.25">
      <c r="C2630" s="3"/>
    </row>
    <row r="2631" spans="3:3" s="2" customFormat="1" x14ac:dyDescent="0.25">
      <c r="C2631" s="3"/>
    </row>
    <row r="2632" spans="3:3" s="2" customFormat="1" x14ac:dyDescent="0.25">
      <c r="C2632" s="3"/>
    </row>
    <row r="2633" spans="3:3" s="2" customFormat="1" x14ac:dyDescent="0.25">
      <c r="C2633" s="3"/>
    </row>
    <row r="2634" spans="3:3" s="2" customFormat="1" x14ac:dyDescent="0.25">
      <c r="C2634" s="3"/>
    </row>
    <row r="2635" spans="3:3" s="2" customFormat="1" x14ac:dyDescent="0.25">
      <c r="C2635" s="3"/>
    </row>
    <row r="2636" spans="3:3" s="2" customFormat="1" x14ac:dyDescent="0.25">
      <c r="C2636" s="3"/>
    </row>
    <row r="2637" spans="3:3" s="2" customFormat="1" x14ac:dyDescent="0.25">
      <c r="C2637" s="3"/>
    </row>
    <row r="2638" spans="3:3" s="2" customFormat="1" x14ac:dyDescent="0.25">
      <c r="C2638" s="3"/>
    </row>
    <row r="2639" spans="3:3" s="2" customFormat="1" x14ac:dyDescent="0.25">
      <c r="C2639" s="3"/>
    </row>
    <row r="2640" spans="3:3" s="2" customFormat="1" x14ac:dyDescent="0.25">
      <c r="C2640" s="3"/>
    </row>
    <row r="2641" spans="3:3" s="2" customFormat="1" x14ac:dyDescent="0.25">
      <c r="C2641" s="3"/>
    </row>
    <row r="2642" spans="3:3" s="2" customFormat="1" x14ac:dyDescent="0.25">
      <c r="C2642" s="3"/>
    </row>
    <row r="2643" spans="3:3" s="2" customFormat="1" x14ac:dyDescent="0.25">
      <c r="C2643" s="3"/>
    </row>
    <row r="2644" spans="3:3" s="2" customFormat="1" x14ac:dyDescent="0.25">
      <c r="C2644" s="3"/>
    </row>
    <row r="2645" spans="3:3" s="2" customFormat="1" x14ac:dyDescent="0.25">
      <c r="C2645" s="3"/>
    </row>
    <row r="2646" spans="3:3" s="2" customFormat="1" x14ac:dyDescent="0.25">
      <c r="C2646" s="3"/>
    </row>
    <row r="2647" spans="3:3" s="2" customFormat="1" x14ac:dyDescent="0.25">
      <c r="C2647" s="3"/>
    </row>
    <row r="2648" spans="3:3" s="2" customFormat="1" x14ac:dyDescent="0.25">
      <c r="C2648" s="3"/>
    </row>
    <row r="2649" spans="3:3" s="2" customFormat="1" x14ac:dyDescent="0.25">
      <c r="C2649" s="3"/>
    </row>
    <row r="2650" spans="3:3" s="2" customFormat="1" x14ac:dyDescent="0.25">
      <c r="C2650" s="3"/>
    </row>
    <row r="2651" spans="3:3" s="2" customFormat="1" x14ac:dyDescent="0.25">
      <c r="C2651" s="3"/>
    </row>
    <row r="2652" spans="3:3" s="2" customFormat="1" x14ac:dyDescent="0.25">
      <c r="C2652" s="3"/>
    </row>
    <row r="2653" spans="3:3" s="2" customFormat="1" x14ac:dyDescent="0.25">
      <c r="C2653" s="3"/>
    </row>
    <row r="2654" spans="3:3" s="2" customFormat="1" x14ac:dyDescent="0.25">
      <c r="C2654" s="3"/>
    </row>
    <row r="2655" spans="3:3" s="2" customFormat="1" x14ac:dyDescent="0.25">
      <c r="C2655" s="3"/>
    </row>
    <row r="2656" spans="3:3" s="2" customFormat="1" x14ac:dyDescent="0.25">
      <c r="C2656" s="3"/>
    </row>
    <row r="2657" spans="3:3" s="2" customFormat="1" x14ac:dyDescent="0.25">
      <c r="C2657" s="3"/>
    </row>
    <row r="2658" spans="3:3" s="2" customFormat="1" x14ac:dyDescent="0.25">
      <c r="C2658" s="3"/>
    </row>
    <row r="2659" spans="3:3" s="2" customFormat="1" x14ac:dyDescent="0.25">
      <c r="C2659" s="3"/>
    </row>
    <row r="2660" spans="3:3" s="2" customFormat="1" x14ac:dyDescent="0.25">
      <c r="C2660" s="3"/>
    </row>
    <row r="2661" spans="3:3" s="2" customFormat="1" x14ac:dyDescent="0.25">
      <c r="C2661" s="3"/>
    </row>
    <row r="2662" spans="3:3" s="2" customFormat="1" x14ac:dyDescent="0.25">
      <c r="C2662" s="3"/>
    </row>
    <row r="2663" spans="3:3" s="2" customFormat="1" x14ac:dyDescent="0.25">
      <c r="C2663" s="3"/>
    </row>
    <row r="2664" spans="3:3" s="2" customFormat="1" x14ac:dyDescent="0.25">
      <c r="C2664" s="3"/>
    </row>
    <row r="2665" spans="3:3" s="2" customFormat="1" x14ac:dyDescent="0.25">
      <c r="C2665" s="3"/>
    </row>
    <row r="2666" spans="3:3" s="2" customFormat="1" x14ac:dyDescent="0.25">
      <c r="C2666" s="3"/>
    </row>
    <row r="2667" spans="3:3" s="2" customFormat="1" x14ac:dyDescent="0.25">
      <c r="C2667" s="3"/>
    </row>
    <row r="2668" spans="3:3" s="2" customFormat="1" x14ac:dyDescent="0.25">
      <c r="C2668" s="3"/>
    </row>
    <row r="2669" spans="3:3" s="2" customFormat="1" x14ac:dyDescent="0.25">
      <c r="C2669" s="3"/>
    </row>
    <row r="2670" spans="3:3" s="2" customFormat="1" x14ac:dyDescent="0.25">
      <c r="C2670" s="3"/>
    </row>
    <row r="2671" spans="3:3" s="2" customFormat="1" x14ac:dyDescent="0.25">
      <c r="C2671" s="3"/>
    </row>
    <row r="2672" spans="3:3" s="2" customFormat="1" x14ac:dyDescent="0.25">
      <c r="C2672" s="3"/>
    </row>
    <row r="2673" spans="3:3" s="2" customFormat="1" x14ac:dyDescent="0.25">
      <c r="C2673" s="3"/>
    </row>
    <row r="2674" spans="3:3" s="2" customFormat="1" x14ac:dyDescent="0.25">
      <c r="C2674" s="3"/>
    </row>
    <row r="2675" spans="3:3" s="2" customFormat="1" x14ac:dyDescent="0.25">
      <c r="C2675" s="3"/>
    </row>
    <row r="2676" spans="3:3" s="2" customFormat="1" x14ac:dyDescent="0.25">
      <c r="C2676" s="3"/>
    </row>
    <row r="2677" spans="3:3" s="2" customFormat="1" x14ac:dyDescent="0.25">
      <c r="C2677" s="3"/>
    </row>
    <row r="2678" spans="3:3" s="2" customFormat="1" x14ac:dyDescent="0.25">
      <c r="C2678" s="3"/>
    </row>
    <row r="2679" spans="3:3" s="2" customFormat="1" x14ac:dyDescent="0.25">
      <c r="C2679" s="3"/>
    </row>
    <row r="2680" spans="3:3" s="2" customFormat="1" x14ac:dyDescent="0.25">
      <c r="C2680" s="3"/>
    </row>
    <row r="2681" spans="3:3" s="2" customFormat="1" x14ac:dyDescent="0.25">
      <c r="C2681" s="3"/>
    </row>
    <row r="2682" spans="3:3" s="2" customFormat="1" x14ac:dyDescent="0.25">
      <c r="C2682" s="3"/>
    </row>
    <row r="2683" spans="3:3" s="2" customFormat="1" x14ac:dyDescent="0.25">
      <c r="C2683" s="3"/>
    </row>
    <row r="2684" spans="3:3" s="2" customFormat="1" x14ac:dyDescent="0.25">
      <c r="C2684" s="3"/>
    </row>
    <row r="2685" spans="3:3" s="2" customFormat="1" x14ac:dyDescent="0.25">
      <c r="C2685" s="3"/>
    </row>
    <row r="2686" spans="3:3" s="2" customFormat="1" x14ac:dyDescent="0.25">
      <c r="C2686" s="3"/>
    </row>
    <row r="2687" spans="3:3" s="2" customFormat="1" x14ac:dyDescent="0.25">
      <c r="C2687" s="3"/>
    </row>
    <row r="2688" spans="3:3" s="2" customFormat="1" x14ac:dyDescent="0.25">
      <c r="C2688" s="3"/>
    </row>
    <row r="2689" spans="3:3" s="2" customFormat="1" x14ac:dyDescent="0.25">
      <c r="C2689" s="3"/>
    </row>
    <row r="2690" spans="3:3" s="2" customFormat="1" x14ac:dyDescent="0.25">
      <c r="C2690" s="3"/>
    </row>
    <row r="2691" spans="3:3" s="2" customFormat="1" x14ac:dyDescent="0.25">
      <c r="C2691" s="3"/>
    </row>
    <row r="2692" spans="3:3" s="2" customFormat="1" x14ac:dyDescent="0.25">
      <c r="C2692" s="3"/>
    </row>
    <row r="2693" spans="3:3" s="2" customFormat="1" x14ac:dyDescent="0.25">
      <c r="C2693" s="3"/>
    </row>
    <row r="2694" spans="3:3" s="2" customFormat="1" x14ac:dyDescent="0.25">
      <c r="C2694" s="3"/>
    </row>
    <row r="2695" spans="3:3" s="2" customFormat="1" x14ac:dyDescent="0.25">
      <c r="C2695" s="3"/>
    </row>
    <row r="2696" spans="3:3" s="2" customFormat="1" x14ac:dyDescent="0.25">
      <c r="C2696" s="3"/>
    </row>
    <row r="2697" spans="3:3" s="2" customFormat="1" x14ac:dyDescent="0.25">
      <c r="C2697" s="3"/>
    </row>
    <row r="2698" spans="3:3" s="2" customFormat="1" x14ac:dyDescent="0.25">
      <c r="C2698" s="3"/>
    </row>
    <row r="2699" spans="3:3" s="2" customFormat="1" x14ac:dyDescent="0.25">
      <c r="C2699" s="3"/>
    </row>
    <row r="2700" spans="3:3" s="2" customFormat="1" x14ac:dyDescent="0.25">
      <c r="C2700" s="3"/>
    </row>
    <row r="2701" spans="3:3" s="2" customFormat="1" x14ac:dyDescent="0.25">
      <c r="C2701" s="3"/>
    </row>
    <row r="2702" spans="3:3" s="2" customFormat="1" x14ac:dyDescent="0.25">
      <c r="C2702" s="3"/>
    </row>
    <row r="2703" spans="3:3" s="2" customFormat="1" x14ac:dyDescent="0.25">
      <c r="C2703" s="3"/>
    </row>
    <row r="2704" spans="3:3" s="2" customFormat="1" x14ac:dyDescent="0.25">
      <c r="C2704" s="3"/>
    </row>
    <row r="2705" spans="3:3" s="2" customFormat="1" x14ac:dyDescent="0.25">
      <c r="C2705" s="3"/>
    </row>
    <row r="2706" spans="3:3" s="2" customFormat="1" x14ac:dyDescent="0.25">
      <c r="C2706" s="3"/>
    </row>
    <row r="2707" spans="3:3" s="2" customFormat="1" x14ac:dyDescent="0.25">
      <c r="C2707" s="3"/>
    </row>
    <row r="2708" spans="3:3" s="2" customFormat="1" x14ac:dyDescent="0.25">
      <c r="C2708" s="3"/>
    </row>
    <row r="2709" spans="3:3" s="2" customFormat="1" x14ac:dyDescent="0.25">
      <c r="C2709" s="3"/>
    </row>
    <row r="2710" spans="3:3" s="2" customFormat="1" x14ac:dyDescent="0.25">
      <c r="C2710" s="3"/>
    </row>
    <row r="2711" spans="3:3" s="2" customFormat="1" x14ac:dyDescent="0.25">
      <c r="C2711" s="3"/>
    </row>
    <row r="2712" spans="3:3" s="2" customFormat="1" x14ac:dyDescent="0.25">
      <c r="C2712" s="3"/>
    </row>
    <row r="2713" spans="3:3" s="2" customFormat="1" x14ac:dyDescent="0.25">
      <c r="C2713" s="3"/>
    </row>
    <row r="2714" spans="3:3" s="2" customFormat="1" x14ac:dyDescent="0.25">
      <c r="C2714" s="3"/>
    </row>
    <row r="2715" spans="3:3" s="2" customFormat="1" x14ac:dyDescent="0.25">
      <c r="C2715" s="3"/>
    </row>
    <row r="2716" spans="3:3" s="2" customFormat="1" x14ac:dyDescent="0.25">
      <c r="C2716" s="3"/>
    </row>
    <row r="2717" spans="3:3" s="2" customFormat="1" x14ac:dyDescent="0.25">
      <c r="C2717" s="3"/>
    </row>
    <row r="2718" spans="3:3" s="2" customFormat="1" x14ac:dyDescent="0.25">
      <c r="C2718" s="3"/>
    </row>
    <row r="2719" spans="3:3" s="2" customFormat="1" x14ac:dyDescent="0.25">
      <c r="C2719" s="3"/>
    </row>
    <row r="2720" spans="3:3" s="2" customFormat="1" x14ac:dyDescent="0.25">
      <c r="C2720" s="3"/>
    </row>
    <row r="2721" spans="3:3" s="2" customFormat="1" x14ac:dyDescent="0.25">
      <c r="C2721" s="3"/>
    </row>
    <row r="2722" spans="3:3" s="2" customFormat="1" x14ac:dyDescent="0.25">
      <c r="C2722" s="3"/>
    </row>
    <row r="2723" spans="3:3" s="2" customFormat="1" x14ac:dyDescent="0.25">
      <c r="C2723" s="3"/>
    </row>
    <row r="2724" spans="3:3" s="2" customFormat="1" x14ac:dyDescent="0.25">
      <c r="C2724" s="3"/>
    </row>
    <row r="2725" spans="3:3" s="2" customFormat="1" x14ac:dyDescent="0.25">
      <c r="C2725" s="3"/>
    </row>
    <row r="2726" spans="3:3" s="2" customFormat="1" x14ac:dyDescent="0.25">
      <c r="C2726" s="3"/>
    </row>
    <row r="2727" spans="3:3" s="2" customFormat="1" x14ac:dyDescent="0.25">
      <c r="C2727" s="3"/>
    </row>
    <row r="2728" spans="3:3" s="2" customFormat="1" x14ac:dyDescent="0.25">
      <c r="C2728" s="3"/>
    </row>
    <row r="2729" spans="3:3" s="2" customFormat="1" x14ac:dyDescent="0.25">
      <c r="C2729" s="3"/>
    </row>
    <row r="2730" spans="3:3" s="2" customFormat="1" x14ac:dyDescent="0.25">
      <c r="C2730" s="3"/>
    </row>
    <row r="2731" spans="3:3" s="2" customFormat="1" x14ac:dyDescent="0.25">
      <c r="C2731" s="3"/>
    </row>
    <row r="2732" spans="3:3" s="2" customFormat="1" x14ac:dyDescent="0.25">
      <c r="C2732" s="3"/>
    </row>
    <row r="2733" spans="3:3" s="2" customFormat="1" x14ac:dyDescent="0.25">
      <c r="C2733" s="3"/>
    </row>
    <row r="2734" spans="3:3" s="2" customFormat="1" x14ac:dyDescent="0.25">
      <c r="C2734" s="3"/>
    </row>
    <row r="2735" spans="3:3" s="2" customFormat="1" x14ac:dyDescent="0.25">
      <c r="C2735" s="3"/>
    </row>
    <row r="2736" spans="3:3" s="2" customFormat="1" x14ac:dyDescent="0.25">
      <c r="C2736" s="3"/>
    </row>
    <row r="2737" spans="3:3" s="2" customFormat="1" x14ac:dyDescent="0.25">
      <c r="C2737" s="3"/>
    </row>
    <row r="2738" spans="3:3" s="2" customFormat="1" x14ac:dyDescent="0.25">
      <c r="C2738" s="3"/>
    </row>
    <row r="2739" spans="3:3" s="2" customFormat="1" x14ac:dyDescent="0.25">
      <c r="C2739" s="3"/>
    </row>
    <row r="2740" spans="3:3" s="2" customFormat="1" x14ac:dyDescent="0.25">
      <c r="C2740" s="3"/>
    </row>
    <row r="2741" spans="3:3" s="2" customFormat="1" x14ac:dyDescent="0.25">
      <c r="C2741" s="3"/>
    </row>
    <row r="2742" spans="3:3" s="2" customFormat="1" x14ac:dyDescent="0.25">
      <c r="C2742" s="3"/>
    </row>
    <row r="2743" spans="3:3" s="2" customFormat="1" x14ac:dyDescent="0.25">
      <c r="C2743" s="3"/>
    </row>
    <row r="2744" spans="3:3" s="2" customFormat="1" x14ac:dyDescent="0.25">
      <c r="C2744" s="3"/>
    </row>
    <row r="2745" spans="3:3" s="2" customFormat="1" x14ac:dyDescent="0.25">
      <c r="C2745" s="3"/>
    </row>
    <row r="2746" spans="3:3" s="2" customFormat="1" x14ac:dyDescent="0.25">
      <c r="C2746" s="3"/>
    </row>
    <row r="2747" spans="3:3" s="2" customFormat="1" x14ac:dyDescent="0.25">
      <c r="C2747" s="3"/>
    </row>
    <row r="2748" spans="3:3" s="2" customFormat="1" x14ac:dyDescent="0.25">
      <c r="C2748" s="3"/>
    </row>
    <row r="2749" spans="3:3" s="2" customFormat="1" x14ac:dyDescent="0.25">
      <c r="C2749" s="3"/>
    </row>
    <row r="2750" spans="3:3" s="2" customFormat="1" x14ac:dyDescent="0.25">
      <c r="C2750" s="3"/>
    </row>
    <row r="2751" spans="3:3" s="2" customFormat="1" x14ac:dyDescent="0.25">
      <c r="C2751" s="3"/>
    </row>
    <row r="2752" spans="3:3" s="2" customFormat="1" x14ac:dyDescent="0.25">
      <c r="C2752" s="3"/>
    </row>
    <row r="2753" spans="3:3" s="2" customFormat="1" x14ac:dyDescent="0.25">
      <c r="C2753" s="3"/>
    </row>
    <row r="2754" spans="3:3" s="2" customFormat="1" x14ac:dyDescent="0.25">
      <c r="C2754" s="3"/>
    </row>
    <row r="2755" spans="3:3" s="2" customFormat="1" x14ac:dyDescent="0.25">
      <c r="C2755" s="3"/>
    </row>
    <row r="2756" spans="3:3" s="2" customFormat="1" x14ac:dyDescent="0.25">
      <c r="C2756" s="3"/>
    </row>
    <row r="2757" spans="3:3" s="2" customFormat="1" x14ac:dyDescent="0.25">
      <c r="C2757" s="3"/>
    </row>
    <row r="2758" spans="3:3" s="2" customFormat="1" x14ac:dyDescent="0.25">
      <c r="C2758" s="3"/>
    </row>
    <row r="2759" spans="3:3" s="2" customFormat="1" x14ac:dyDescent="0.25">
      <c r="C2759" s="3"/>
    </row>
    <row r="2760" spans="3:3" s="2" customFormat="1" x14ac:dyDescent="0.25">
      <c r="C2760" s="3"/>
    </row>
    <row r="2761" spans="3:3" s="2" customFormat="1" x14ac:dyDescent="0.25">
      <c r="C2761" s="3"/>
    </row>
    <row r="2762" spans="3:3" s="2" customFormat="1" x14ac:dyDescent="0.25">
      <c r="C2762" s="3"/>
    </row>
    <row r="2763" spans="3:3" s="2" customFormat="1" x14ac:dyDescent="0.25">
      <c r="C2763" s="3"/>
    </row>
    <row r="2764" spans="3:3" s="2" customFormat="1" x14ac:dyDescent="0.25">
      <c r="C2764" s="3"/>
    </row>
    <row r="2765" spans="3:3" s="2" customFormat="1" x14ac:dyDescent="0.25">
      <c r="C2765" s="3"/>
    </row>
    <row r="2766" spans="3:3" s="2" customFormat="1" x14ac:dyDescent="0.25">
      <c r="C2766" s="3"/>
    </row>
    <row r="2767" spans="3:3" s="2" customFormat="1" x14ac:dyDescent="0.25">
      <c r="C2767" s="3"/>
    </row>
    <row r="2768" spans="3:3" s="2" customFormat="1" x14ac:dyDescent="0.25">
      <c r="C2768" s="3"/>
    </row>
    <row r="2769" spans="3:3" s="2" customFormat="1" x14ac:dyDescent="0.25">
      <c r="C2769" s="3"/>
    </row>
    <row r="2770" spans="3:3" s="2" customFormat="1" x14ac:dyDescent="0.25">
      <c r="C2770" s="3"/>
    </row>
    <row r="2771" spans="3:3" s="2" customFormat="1" x14ac:dyDescent="0.25">
      <c r="C2771" s="3"/>
    </row>
    <row r="2772" spans="3:3" s="2" customFormat="1" x14ac:dyDescent="0.25">
      <c r="C2772" s="3"/>
    </row>
    <row r="2773" spans="3:3" s="2" customFormat="1" x14ac:dyDescent="0.25">
      <c r="C2773" s="3"/>
    </row>
    <row r="2774" spans="3:3" s="2" customFormat="1" x14ac:dyDescent="0.25">
      <c r="C2774" s="3"/>
    </row>
    <row r="2775" spans="3:3" s="2" customFormat="1" x14ac:dyDescent="0.25">
      <c r="C2775" s="3"/>
    </row>
    <row r="2776" spans="3:3" s="2" customFormat="1" x14ac:dyDescent="0.25">
      <c r="C2776" s="3"/>
    </row>
    <row r="2777" spans="3:3" s="2" customFormat="1" x14ac:dyDescent="0.25">
      <c r="C2777" s="3"/>
    </row>
    <row r="2778" spans="3:3" s="2" customFormat="1" x14ac:dyDescent="0.25">
      <c r="C2778" s="3"/>
    </row>
    <row r="2779" spans="3:3" s="2" customFormat="1" x14ac:dyDescent="0.25">
      <c r="C2779" s="3"/>
    </row>
    <row r="2780" spans="3:3" s="2" customFormat="1" x14ac:dyDescent="0.25">
      <c r="C2780" s="3"/>
    </row>
    <row r="2781" spans="3:3" s="2" customFormat="1" x14ac:dyDescent="0.25">
      <c r="C2781" s="3"/>
    </row>
    <row r="2782" spans="3:3" s="2" customFormat="1" x14ac:dyDescent="0.25">
      <c r="C2782" s="3"/>
    </row>
    <row r="2783" spans="3:3" s="2" customFormat="1" x14ac:dyDescent="0.25">
      <c r="C2783" s="3"/>
    </row>
    <row r="2784" spans="3:3" s="2" customFormat="1" x14ac:dyDescent="0.25">
      <c r="C2784" s="3"/>
    </row>
    <row r="2785" spans="3:3" s="2" customFormat="1" x14ac:dyDescent="0.25">
      <c r="C2785" s="3"/>
    </row>
    <row r="2786" spans="3:3" s="2" customFormat="1" x14ac:dyDescent="0.25">
      <c r="C2786" s="3"/>
    </row>
    <row r="2787" spans="3:3" s="2" customFormat="1" x14ac:dyDescent="0.25">
      <c r="C2787" s="3"/>
    </row>
    <row r="2788" spans="3:3" s="2" customFormat="1" x14ac:dyDescent="0.25">
      <c r="C2788" s="3"/>
    </row>
    <row r="2789" spans="3:3" s="2" customFormat="1" x14ac:dyDescent="0.25">
      <c r="C2789" s="3"/>
    </row>
    <row r="2790" spans="3:3" s="2" customFormat="1" x14ac:dyDescent="0.25">
      <c r="C2790" s="3"/>
    </row>
    <row r="2791" spans="3:3" s="2" customFormat="1" x14ac:dyDescent="0.25">
      <c r="C2791" s="3"/>
    </row>
    <row r="2792" spans="3:3" s="2" customFormat="1" x14ac:dyDescent="0.25">
      <c r="C2792" s="3"/>
    </row>
    <row r="2793" spans="3:3" s="2" customFormat="1" x14ac:dyDescent="0.25">
      <c r="C2793" s="3"/>
    </row>
    <row r="2794" spans="3:3" s="2" customFormat="1" x14ac:dyDescent="0.25">
      <c r="C2794" s="3"/>
    </row>
    <row r="2795" spans="3:3" s="2" customFormat="1" x14ac:dyDescent="0.25">
      <c r="C2795" s="3"/>
    </row>
    <row r="2796" spans="3:3" s="2" customFormat="1" x14ac:dyDescent="0.25">
      <c r="C2796" s="3"/>
    </row>
    <row r="2797" spans="3:3" s="2" customFormat="1" x14ac:dyDescent="0.25">
      <c r="C2797" s="3"/>
    </row>
    <row r="2798" spans="3:3" s="2" customFormat="1" x14ac:dyDescent="0.25">
      <c r="C2798" s="3"/>
    </row>
    <row r="2799" spans="3:3" s="2" customFormat="1" x14ac:dyDescent="0.25">
      <c r="C2799" s="3"/>
    </row>
    <row r="2800" spans="3:3" s="2" customFormat="1" x14ac:dyDescent="0.25">
      <c r="C2800" s="3"/>
    </row>
    <row r="2801" spans="3:3" s="2" customFormat="1" x14ac:dyDescent="0.25">
      <c r="C2801" s="3"/>
    </row>
    <row r="2802" spans="3:3" s="2" customFormat="1" x14ac:dyDescent="0.25">
      <c r="C2802" s="3"/>
    </row>
    <row r="2803" spans="3:3" s="2" customFormat="1" x14ac:dyDescent="0.25">
      <c r="C2803" s="3"/>
    </row>
    <row r="2804" spans="3:3" s="2" customFormat="1" x14ac:dyDescent="0.25">
      <c r="C2804" s="3"/>
    </row>
    <row r="2805" spans="3:3" s="2" customFormat="1" x14ac:dyDescent="0.25">
      <c r="C2805" s="3"/>
    </row>
    <row r="2806" spans="3:3" s="2" customFormat="1" x14ac:dyDescent="0.25">
      <c r="C2806" s="3"/>
    </row>
    <row r="2807" spans="3:3" s="2" customFormat="1" x14ac:dyDescent="0.25">
      <c r="C2807" s="3"/>
    </row>
    <row r="2808" spans="3:3" s="2" customFormat="1" x14ac:dyDescent="0.25">
      <c r="C2808" s="3"/>
    </row>
    <row r="2809" spans="3:3" s="2" customFormat="1" x14ac:dyDescent="0.25">
      <c r="C2809" s="3"/>
    </row>
    <row r="2810" spans="3:3" s="2" customFormat="1" x14ac:dyDescent="0.25">
      <c r="C2810" s="3"/>
    </row>
    <row r="2811" spans="3:3" s="2" customFormat="1" x14ac:dyDescent="0.25">
      <c r="C2811" s="3"/>
    </row>
    <row r="2812" spans="3:3" s="2" customFormat="1" x14ac:dyDescent="0.25">
      <c r="C2812" s="3"/>
    </row>
    <row r="2813" spans="3:3" s="2" customFormat="1" x14ac:dyDescent="0.25">
      <c r="C2813" s="3"/>
    </row>
    <row r="2814" spans="3:3" s="2" customFormat="1" x14ac:dyDescent="0.25">
      <c r="C2814" s="3"/>
    </row>
    <row r="2815" spans="3:3" s="2" customFormat="1" x14ac:dyDescent="0.25">
      <c r="C2815" s="3"/>
    </row>
    <row r="2816" spans="3:3" s="2" customFormat="1" x14ac:dyDescent="0.25">
      <c r="C2816" s="3"/>
    </row>
    <row r="2817" spans="3:3" s="2" customFormat="1" x14ac:dyDescent="0.25">
      <c r="C2817" s="3"/>
    </row>
    <row r="2818" spans="3:3" s="2" customFormat="1" x14ac:dyDescent="0.25">
      <c r="C2818" s="3"/>
    </row>
    <row r="2819" spans="3:3" s="2" customFormat="1" x14ac:dyDescent="0.25">
      <c r="C2819" s="3"/>
    </row>
    <row r="2820" spans="3:3" s="2" customFormat="1" x14ac:dyDescent="0.25">
      <c r="C2820" s="3"/>
    </row>
    <row r="2821" spans="3:3" s="2" customFormat="1" x14ac:dyDescent="0.25">
      <c r="C2821" s="3"/>
    </row>
    <row r="2822" spans="3:3" s="2" customFormat="1" x14ac:dyDescent="0.25">
      <c r="C2822" s="3"/>
    </row>
    <row r="2823" spans="3:3" s="2" customFormat="1" x14ac:dyDescent="0.25">
      <c r="C2823" s="3"/>
    </row>
    <row r="2824" spans="3:3" s="2" customFormat="1" x14ac:dyDescent="0.25">
      <c r="C2824" s="3"/>
    </row>
    <row r="2825" spans="3:3" s="2" customFormat="1" x14ac:dyDescent="0.25">
      <c r="C2825" s="3"/>
    </row>
    <row r="2826" spans="3:3" s="2" customFormat="1" x14ac:dyDescent="0.25">
      <c r="C2826" s="3"/>
    </row>
    <row r="2827" spans="3:3" s="2" customFormat="1" x14ac:dyDescent="0.25">
      <c r="C2827" s="3"/>
    </row>
    <row r="2828" spans="3:3" s="2" customFormat="1" x14ac:dyDescent="0.25">
      <c r="C2828" s="3"/>
    </row>
    <row r="2829" spans="3:3" s="2" customFormat="1" x14ac:dyDescent="0.25">
      <c r="C2829" s="3"/>
    </row>
    <row r="2830" spans="3:3" s="2" customFormat="1" x14ac:dyDescent="0.25">
      <c r="C2830" s="3"/>
    </row>
    <row r="2831" spans="3:3" s="2" customFormat="1" x14ac:dyDescent="0.25">
      <c r="C2831" s="3"/>
    </row>
    <row r="2832" spans="3:3" s="2" customFormat="1" x14ac:dyDescent="0.25">
      <c r="C2832" s="3"/>
    </row>
    <row r="2833" spans="3:3" s="2" customFormat="1" x14ac:dyDescent="0.25">
      <c r="C2833" s="3"/>
    </row>
    <row r="2834" spans="3:3" s="2" customFormat="1" x14ac:dyDescent="0.25">
      <c r="C2834" s="3"/>
    </row>
    <row r="2835" spans="3:3" s="2" customFormat="1" x14ac:dyDescent="0.25">
      <c r="C2835" s="3"/>
    </row>
    <row r="2836" spans="3:3" s="2" customFormat="1" x14ac:dyDescent="0.25">
      <c r="C2836" s="3"/>
    </row>
    <row r="2837" spans="3:3" s="2" customFormat="1" x14ac:dyDescent="0.25">
      <c r="C2837" s="3"/>
    </row>
    <row r="2838" spans="3:3" s="2" customFormat="1" x14ac:dyDescent="0.25">
      <c r="C2838" s="3"/>
    </row>
    <row r="2839" spans="3:3" s="2" customFormat="1" x14ac:dyDescent="0.25">
      <c r="C2839" s="3"/>
    </row>
    <row r="2840" spans="3:3" s="2" customFormat="1" x14ac:dyDescent="0.25">
      <c r="C2840" s="3"/>
    </row>
    <row r="2841" spans="3:3" s="2" customFormat="1" x14ac:dyDescent="0.25">
      <c r="C2841" s="3"/>
    </row>
    <row r="2842" spans="3:3" s="2" customFormat="1" x14ac:dyDescent="0.25">
      <c r="C2842" s="3"/>
    </row>
    <row r="2843" spans="3:3" s="2" customFormat="1" x14ac:dyDescent="0.25">
      <c r="C2843" s="3"/>
    </row>
    <row r="2844" spans="3:3" s="2" customFormat="1" x14ac:dyDescent="0.25">
      <c r="C2844" s="3"/>
    </row>
    <row r="2845" spans="3:3" s="2" customFormat="1" x14ac:dyDescent="0.25">
      <c r="C2845" s="3"/>
    </row>
    <row r="2846" spans="3:3" s="2" customFormat="1" x14ac:dyDescent="0.25">
      <c r="C2846" s="3"/>
    </row>
    <row r="2847" spans="3:3" s="2" customFormat="1" x14ac:dyDescent="0.25">
      <c r="C2847" s="3"/>
    </row>
    <row r="2848" spans="3:3" s="2" customFormat="1" x14ac:dyDescent="0.25">
      <c r="C2848" s="3"/>
    </row>
    <row r="2849" spans="3:3" s="2" customFormat="1" x14ac:dyDescent="0.25">
      <c r="C2849" s="3"/>
    </row>
    <row r="2850" spans="3:3" s="2" customFormat="1" x14ac:dyDescent="0.25">
      <c r="C2850" s="3"/>
    </row>
    <row r="2851" spans="3:3" s="2" customFormat="1" x14ac:dyDescent="0.25">
      <c r="C2851" s="3"/>
    </row>
    <row r="2852" spans="3:3" s="2" customFormat="1" x14ac:dyDescent="0.25">
      <c r="C2852" s="3"/>
    </row>
    <row r="2853" spans="3:3" s="2" customFormat="1" x14ac:dyDescent="0.25">
      <c r="C2853" s="3"/>
    </row>
    <row r="2854" spans="3:3" s="2" customFormat="1" x14ac:dyDescent="0.25">
      <c r="C2854" s="3"/>
    </row>
    <row r="2855" spans="3:3" s="2" customFormat="1" x14ac:dyDescent="0.25">
      <c r="C2855" s="3"/>
    </row>
    <row r="2856" spans="3:3" s="2" customFormat="1" x14ac:dyDescent="0.25">
      <c r="C2856" s="3"/>
    </row>
    <row r="2857" spans="3:3" s="2" customFormat="1" x14ac:dyDescent="0.25">
      <c r="C2857" s="3"/>
    </row>
    <row r="2858" spans="3:3" s="2" customFormat="1" x14ac:dyDescent="0.25">
      <c r="C2858" s="3"/>
    </row>
    <row r="2859" spans="3:3" s="2" customFormat="1" x14ac:dyDescent="0.25">
      <c r="C2859" s="3"/>
    </row>
    <row r="2860" spans="3:3" s="2" customFormat="1" x14ac:dyDescent="0.25">
      <c r="C2860" s="3"/>
    </row>
    <row r="2861" spans="3:3" s="2" customFormat="1" x14ac:dyDescent="0.25">
      <c r="C2861" s="3"/>
    </row>
    <row r="2862" spans="3:3" s="2" customFormat="1" x14ac:dyDescent="0.25">
      <c r="C2862" s="3"/>
    </row>
    <row r="2863" spans="3:3" s="2" customFormat="1" x14ac:dyDescent="0.25">
      <c r="C2863" s="3"/>
    </row>
    <row r="2864" spans="3:3" s="2" customFormat="1" x14ac:dyDescent="0.25">
      <c r="C2864" s="3"/>
    </row>
    <row r="2865" spans="3:3" s="2" customFormat="1" x14ac:dyDescent="0.25">
      <c r="C2865" s="3"/>
    </row>
    <row r="2866" spans="3:3" s="2" customFormat="1" x14ac:dyDescent="0.25">
      <c r="C2866" s="3"/>
    </row>
    <row r="2867" spans="3:3" s="2" customFormat="1" x14ac:dyDescent="0.25">
      <c r="C2867" s="3"/>
    </row>
    <row r="2868" spans="3:3" s="2" customFormat="1" x14ac:dyDescent="0.25">
      <c r="C2868" s="3"/>
    </row>
    <row r="2869" spans="3:3" s="2" customFormat="1" x14ac:dyDescent="0.25">
      <c r="C2869" s="3"/>
    </row>
    <row r="2870" spans="3:3" s="2" customFormat="1" x14ac:dyDescent="0.25">
      <c r="C2870" s="3"/>
    </row>
    <row r="2871" spans="3:3" s="2" customFormat="1" x14ac:dyDescent="0.25">
      <c r="C2871" s="3"/>
    </row>
    <row r="2872" spans="3:3" s="2" customFormat="1" x14ac:dyDescent="0.25">
      <c r="C2872" s="3"/>
    </row>
    <row r="2873" spans="3:3" s="2" customFormat="1" x14ac:dyDescent="0.25">
      <c r="C2873" s="3"/>
    </row>
    <row r="2874" spans="3:3" s="2" customFormat="1" x14ac:dyDescent="0.25">
      <c r="C2874" s="3"/>
    </row>
    <row r="2875" spans="3:3" s="2" customFormat="1" x14ac:dyDescent="0.25">
      <c r="C2875" s="3"/>
    </row>
    <row r="2876" spans="3:3" s="2" customFormat="1" x14ac:dyDescent="0.25">
      <c r="C2876" s="3"/>
    </row>
    <row r="2877" spans="3:3" s="2" customFormat="1" x14ac:dyDescent="0.25">
      <c r="C2877" s="3"/>
    </row>
    <row r="2878" spans="3:3" s="2" customFormat="1" x14ac:dyDescent="0.25">
      <c r="C2878" s="3"/>
    </row>
    <row r="2879" spans="3:3" s="2" customFormat="1" x14ac:dyDescent="0.25">
      <c r="C2879" s="3"/>
    </row>
    <row r="2880" spans="3:3" s="2" customFormat="1" x14ac:dyDescent="0.25">
      <c r="C2880" s="3"/>
    </row>
    <row r="2881" spans="3:3" s="2" customFormat="1" x14ac:dyDescent="0.25">
      <c r="C2881" s="3"/>
    </row>
    <row r="2882" spans="3:3" s="2" customFormat="1" x14ac:dyDescent="0.25">
      <c r="C2882" s="3"/>
    </row>
    <row r="2883" spans="3:3" s="2" customFormat="1" x14ac:dyDescent="0.25">
      <c r="C2883" s="3"/>
    </row>
    <row r="2884" spans="3:3" s="2" customFormat="1" x14ac:dyDescent="0.25">
      <c r="C2884" s="3"/>
    </row>
    <row r="2885" spans="3:3" s="2" customFormat="1" x14ac:dyDescent="0.25">
      <c r="C2885" s="3"/>
    </row>
    <row r="2886" spans="3:3" s="2" customFormat="1" x14ac:dyDescent="0.25">
      <c r="C2886" s="3"/>
    </row>
    <row r="2887" spans="3:3" s="2" customFormat="1" x14ac:dyDescent="0.25">
      <c r="C2887" s="3"/>
    </row>
    <row r="2888" spans="3:3" s="2" customFormat="1" x14ac:dyDescent="0.25">
      <c r="C2888" s="3"/>
    </row>
    <row r="2889" spans="3:3" s="2" customFormat="1" x14ac:dyDescent="0.25">
      <c r="C2889" s="3"/>
    </row>
    <row r="2890" spans="3:3" s="2" customFormat="1" x14ac:dyDescent="0.25">
      <c r="C2890" s="3"/>
    </row>
    <row r="2891" spans="3:3" s="2" customFormat="1" x14ac:dyDescent="0.25">
      <c r="C2891" s="3"/>
    </row>
    <row r="2892" spans="3:3" s="2" customFormat="1" x14ac:dyDescent="0.25">
      <c r="C2892" s="3"/>
    </row>
    <row r="2893" spans="3:3" s="2" customFormat="1" x14ac:dyDescent="0.25">
      <c r="C2893" s="3"/>
    </row>
    <row r="2894" spans="3:3" s="2" customFormat="1" x14ac:dyDescent="0.25">
      <c r="C2894" s="3"/>
    </row>
    <row r="2895" spans="3:3" s="2" customFormat="1" x14ac:dyDescent="0.25">
      <c r="C2895" s="3"/>
    </row>
    <row r="2896" spans="3:3" s="2" customFormat="1" x14ac:dyDescent="0.25">
      <c r="C2896" s="3"/>
    </row>
    <row r="2897" spans="3:3" s="2" customFormat="1" x14ac:dyDescent="0.25">
      <c r="C2897" s="3"/>
    </row>
    <row r="2898" spans="3:3" s="2" customFormat="1" x14ac:dyDescent="0.25">
      <c r="C2898" s="3"/>
    </row>
    <row r="2899" spans="3:3" s="2" customFormat="1" x14ac:dyDescent="0.25">
      <c r="C2899" s="3"/>
    </row>
    <row r="2900" spans="3:3" s="2" customFormat="1" x14ac:dyDescent="0.25">
      <c r="C2900" s="3"/>
    </row>
    <row r="2901" spans="3:3" s="2" customFormat="1" x14ac:dyDescent="0.25">
      <c r="C2901" s="3"/>
    </row>
    <row r="2902" spans="3:3" s="2" customFormat="1" x14ac:dyDescent="0.25">
      <c r="C2902" s="3"/>
    </row>
    <row r="2903" spans="3:3" s="2" customFormat="1" x14ac:dyDescent="0.25">
      <c r="C2903" s="3"/>
    </row>
    <row r="2904" spans="3:3" s="2" customFormat="1" x14ac:dyDescent="0.25">
      <c r="C2904" s="3"/>
    </row>
    <row r="2905" spans="3:3" s="2" customFormat="1" x14ac:dyDescent="0.25">
      <c r="C2905" s="3"/>
    </row>
    <row r="2906" spans="3:3" s="2" customFormat="1" x14ac:dyDescent="0.25">
      <c r="C2906" s="3"/>
    </row>
    <row r="2907" spans="3:3" s="2" customFormat="1" x14ac:dyDescent="0.25">
      <c r="C2907" s="3"/>
    </row>
    <row r="2908" spans="3:3" s="2" customFormat="1" x14ac:dyDescent="0.25">
      <c r="C2908" s="3"/>
    </row>
    <row r="2909" spans="3:3" s="2" customFormat="1" x14ac:dyDescent="0.25">
      <c r="C2909" s="3"/>
    </row>
    <row r="2910" spans="3:3" s="2" customFormat="1" x14ac:dyDescent="0.25">
      <c r="C2910" s="3"/>
    </row>
    <row r="2911" spans="3:3" s="2" customFormat="1" x14ac:dyDescent="0.25">
      <c r="C2911" s="3"/>
    </row>
    <row r="2912" spans="3:3" s="2" customFormat="1" x14ac:dyDescent="0.25">
      <c r="C2912" s="3"/>
    </row>
    <row r="2913" spans="3:3" s="2" customFormat="1" x14ac:dyDescent="0.25">
      <c r="C2913" s="3"/>
    </row>
    <row r="2914" spans="3:3" s="2" customFormat="1" x14ac:dyDescent="0.25">
      <c r="C2914" s="3"/>
    </row>
    <row r="2915" spans="3:3" s="2" customFormat="1" x14ac:dyDescent="0.25">
      <c r="C2915" s="3"/>
    </row>
    <row r="2916" spans="3:3" s="2" customFormat="1" x14ac:dyDescent="0.25">
      <c r="C2916" s="3"/>
    </row>
    <row r="2917" spans="3:3" s="2" customFormat="1" x14ac:dyDescent="0.25">
      <c r="C2917" s="3"/>
    </row>
    <row r="2918" spans="3:3" s="2" customFormat="1" x14ac:dyDescent="0.25">
      <c r="C2918" s="3"/>
    </row>
    <row r="2919" spans="3:3" s="2" customFormat="1" x14ac:dyDescent="0.25">
      <c r="C2919" s="3"/>
    </row>
    <row r="2920" spans="3:3" s="2" customFormat="1" x14ac:dyDescent="0.25">
      <c r="C2920" s="3"/>
    </row>
    <row r="2921" spans="3:3" s="2" customFormat="1" x14ac:dyDescent="0.25">
      <c r="C2921" s="3"/>
    </row>
    <row r="2922" spans="3:3" s="2" customFormat="1" x14ac:dyDescent="0.25">
      <c r="C2922" s="3"/>
    </row>
    <row r="2923" spans="3:3" s="2" customFormat="1" x14ac:dyDescent="0.25">
      <c r="C2923" s="3"/>
    </row>
    <row r="2924" spans="3:3" s="2" customFormat="1" x14ac:dyDescent="0.25">
      <c r="C2924" s="3"/>
    </row>
    <row r="2925" spans="3:3" s="2" customFormat="1" x14ac:dyDescent="0.25">
      <c r="C2925" s="3"/>
    </row>
    <row r="2926" spans="3:3" s="2" customFormat="1" x14ac:dyDescent="0.25">
      <c r="C2926" s="3"/>
    </row>
    <row r="2927" spans="3:3" s="2" customFormat="1" x14ac:dyDescent="0.25">
      <c r="C2927" s="3"/>
    </row>
    <row r="2928" spans="3:3" s="2" customFormat="1" x14ac:dyDescent="0.25">
      <c r="C2928" s="3"/>
    </row>
    <row r="2929" spans="3:3" s="2" customFormat="1" x14ac:dyDescent="0.25">
      <c r="C2929" s="3"/>
    </row>
    <row r="2930" spans="3:3" s="2" customFormat="1" x14ac:dyDescent="0.25">
      <c r="C2930" s="3"/>
    </row>
    <row r="2931" spans="3:3" s="2" customFormat="1" x14ac:dyDescent="0.25">
      <c r="C2931" s="3"/>
    </row>
    <row r="2932" spans="3:3" s="2" customFormat="1" x14ac:dyDescent="0.25">
      <c r="C2932" s="3"/>
    </row>
    <row r="2933" spans="3:3" s="2" customFormat="1" x14ac:dyDescent="0.25">
      <c r="C2933" s="3"/>
    </row>
    <row r="2934" spans="3:3" s="2" customFormat="1" x14ac:dyDescent="0.25">
      <c r="C2934" s="3"/>
    </row>
    <row r="2935" spans="3:3" s="2" customFormat="1" x14ac:dyDescent="0.25">
      <c r="C2935" s="3"/>
    </row>
    <row r="2936" spans="3:3" s="2" customFormat="1" x14ac:dyDescent="0.25">
      <c r="C2936" s="3"/>
    </row>
    <row r="2937" spans="3:3" s="2" customFormat="1" x14ac:dyDescent="0.25">
      <c r="C2937" s="3"/>
    </row>
    <row r="2938" spans="3:3" s="2" customFormat="1" x14ac:dyDescent="0.25">
      <c r="C2938" s="3"/>
    </row>
    <row r="2939" spans="3:3" s="2" customFormat="1" x14ac:dyDescent="0.25">
      <c r="C2939" s="3"/>
    </row>
    <row r="2940" spans="3:3" s="2" customFormat="1" x14ac:dyDescent="0.25">
      <c r="C2940" s="3"/>
    </row>
    <row r="2941" spans="3:3" s="2" customFormat="1" x14ac:dyDescent="0.25">
      <c r="C2941" s="3"/>
    </row>
    <row r="2942" spans="3:3" s="2" customFormat="1" x14ac:dyDescent="0.25">
      <c r="C2942" s="3"/>
    </row>
    <row r="2943" spans="3:3" s="2" customFormat="1" x14ac:dyDescent="0.25">
      <c r="C2943" s="3"/>
    </row>
    <row r="2944" spans="3:3" s="2" customFormat="1" x14ac:dyDescent="0.25">
      <c r="C2944" s="3"/>
    </row>
    <row r="2945" spans="3:3" s="2" customFormat="1" x14ac:dyDescent="0.25">
      <c r="C2945" s="3"/>
    </row>
    <row r="2946" spans="3:3" s="2" customFormat="1" x14ac:dyDescent="0.25">
      <c r="C2946" s="3"/>
    </row>
    <row r="2947" spans="3:3" s="2" customFormat="1" x14ac:dyDescent="0.25">
      <c r="C2947" s="3"/>
    </row>
    <row r="2948" spans="3:3" s="2" customFormat="1" x14ac:dyDescent="0.25">
      <c r="C2948" s="3"/>
    </row>
    <row r="2949" spans="3:3" s="2" customFormat="1" x14ac:dyDescent="0.25">
      <c r="C2949" s="3"/>
    </row>
    <row r="2950" spans="3:3" s="2" customFormat="1" x14ac:dyDescent="0.25">
      <c r="C2950" s="3"/>
    </row>
    <row r="2951" spans="3:3" s="2" customFormat="1" x14ac:dyDescent="0.25">
      <c r="C2951" s="3"/>
    </row>
    <row r="2952" spans="3:3" s="2" customFormat="1" x14ac:dyDescent="0.25">
      <c r="C2952" s="3"/>
    </row>
    <row r="2953" spans="3:3" s="2" customFormat="1" x14ac:dyDescent="0.25">
      <c r="C2953" s="3"/>
    </row>
    <row r="2954" spans="3:3" s="2" customFormat="1" x14ac:dyDescent="0.25">
      <c r="C2954" s="3"/>
    </row>
    <row r="2955" spans="3:3" s="2" customFormat="1" x14ac:dyDescent="0.25">
      <c r="C2955" s="3"/>
    </row>
    <row r="2956" spans="3:3" s="2" customFormat="1" x14ac:dyDescent="0.25">
      <c r="C2956" s="3"/>
    </row>
    <row r="2957" spans="3:3" s="2" customFormat="1" x14ac:dyDescent="0.25">
      <c r="C2957" s="3"/>
    </row>
    <row r="2958" spans="3:3" s="2" customFormat="1" x14ac:dyDescent="0.25">
      <c r="C2958" s="3"/>
    </row>
    <row r="2959" spans="3:3" s="2" customFormat="1" x14ac:dyDescent="0.25">
      <c r="C2959" s="3"/>
    </row>
    <row r="2960" spans="3:3" s="2" customFormat="1" x14ac:dyDescent="0.25">
      <c r="C2960" s="3"/>
    </row>
    <row r="2961" spans="3:3" s="2" customFormat="1" x14ac:dyDescent="0.25">
      <c r="C2961" s="3"/>
    </row>
    <row r="2962" spans="3:3" s="2" customFormat="1" x14ac:dyDescent="0.25">
      <c r="C2962" s="3"/>
    </row>
    <row r="2963" spans="3:3" s="2" customFormat="1" x14ac:dyDescent="0.25">
      <c r="C2963" s="3"/>
    </row>
    <row r="2964" spans="3:3" s="2" customFormat="1" x14ac:dyDescent="0.25">
      <c r="C2964" s="3"/>
    </row>
    <row r="2965" spans="3:3" s="2" customFormat="1" x14ac:dyDescent="0.25">
      <c r="C2965" s="3"/>
    </row>
    <row r="2966" spans="3:3" s="2" customFormat="1" x14ac:dyDescent="0.25">
      <c r="C2966" s="3"/>
    </row>
    <row r="2967" spans="3:3" s="2" customFormat="1" x14ac:dyDescent="0.25">
      <c r="C2967" s="3"/>
    </row>
    <row r="2968" spans="3:3" s="2" customFormat="1" x14ac:dyDescent="0.25">
      <c r="C2968" s="3"/>
    </row>
    <row r="2969" spans="3:3" s="2" customFormat="1" x14ac:dyDescent="0.25">
      <c r="C2969" s="3"/>
    </row>
    <row r="2970" spans="3:3" s="2" customFormat="1" x14ac:dyDescent="0.25">
      <c r="C2970" s="3"/>
    </row>
    <row r="2971" spans="3:3" s="2" customFormat="1" x14ac:dyDescent="0.25">
      <c r="C2971" s="3"/>
    </row>
    <row r="2972" spans="3:3" s="2" customFormat="1" x14ac:dyDescent="0.25">
      <c r="C2972" s="3"/>
    </row>
    <row r="2973" spans="3:3" s="2" customFormat="1" x14ac:dyDescent="0.25">
      <c r="C2973" s="3"/>
    </row>
    <row r="2974" spans="3:3" s="2" customFormat="1" x14ac:dyDescent="0.25">
      <c r="C2974" s="3"/>
    </row>
    <row r="2975" spans="3:3" s="2" customFormat="1" x14ac:dyDescent="0.25">
      <c r="C2975" s="3"/>
    </row>
    <row r="2976" spans="3:3" s="2" customFormat="1" x14ac:dyDescent="0.25">
      <c r="C2976" s="3"/>
    </row>
    <row r="2977" spans="3:3" s="2" customFormat="1" x14ac:dyDescent="0.25">
      <c r="C2977" s="3"/>
    </row>
    <row r="2978" spans="3:3" s="2" customFormat="1" x14ac:dyDescent="0.25">
      <c r="C2978" s="3"/>
    </row>
    <row r="2979" spans="3:3" s="2" customFormat="1" x14ac:dyDescent="0.25">
      <c r="C2979" s="3"/>
    </row>
    <row r="2980" spans="3:3" s="2" customFormat="1" x14ac:dyDescent="0.25">
      <c r="C2980" s="3"/>
    </row>
    <row r="2981" spans="3:3" s="2" customFormat="1" x14ac:dyDescent="0.25">
      <c r="C2981" s="3"/>
    </row>
    <row r="2982" spans="3:3" s="2" customFormat="1" x14ac:dyDescent="0.25">
      <c r="C2982" s="3"/>
    </row>
    <row r="2983" spans="3:3" s="2" customFormat="1" x14ac:dyDescent="0.25">
      <c r="C2983" s="3"/>
    </row>
    <row r="2984" spans="3:3" s="2" customFormat="1" x14ac:dyDescent="0.25">
      <c r="C2984" s="3"/>
    </row>
    <row r="2985" spans="3:3" s="2" customFormat="1" x14ac:dyDescent="0.25">
      <c r="C2985" s="3"/>
    </row>
    <row r="2986" spans="3:3" s="2" customFormat="1" x14ac:dyDescent="0.25">
      <c r="C2986" s="3"/>
    </row>
    <row r="2987" spans="3:3" s="2" customFormat="1" x14ac:dyDescent="0.25">
      <c r="C2987" s="3"/>
    </row>
    <row r="2988" spans="3:3" s="2" customFormat="1" x14ac:dyDescent="0.25">
      <c r="C2988" s="3"/>
    </row>
    <row r="2989" spans="3:3" s="2" customFormat="1" x14ac:dyDescent="0.25">
      <c r="C2989" s="3"/>
    </row>
    <row r="2990" spans="3:3" s="2" customFormat="1" x14ac:dyDescent="0.25">
      <c r="C2990" s="3"/>
    </row>
    <row r="2991" spans="3:3" s="2" customFormat="1" x14ac:dyDescent="0.25">
      <c r="C2991" s="3"/>
    </row>
    <row r="2992" spans="3:3" s="2" customFormat="1" x14ac:dyDescent="0.25">
      <c r="C2992" s="3"/>
    </row>
    <row r="2993" spans="3:3" s="2" customFormat="1" x14ac:dyDescent="0.25">
      <c r="C2993" s="3"/>
    </row>
    <row r="2994" spans="3:3" s="2" customFormat="1" x14ac:dyDescent="0.25">
      <c r="C2994" s="3"/>
    </row>
    <row r="2995" spans="3:3" s="2" customFormat="1" x14ac:dyDescent="0.25">
      <c r="C2995" s="3"/>
    </row>
    <row r="2996" spans="3:3" s="2" customFormat="1" x14ac:dyDescent="0.25">
      <c r="C2996" s="3"/>
    </row>
    <row r="2997" spans="3:3" s="2" customFormat="1" x14ac:dyDescent="0.25">
      <c r="C2997" s="3"/>
    </row>
    <row r="2998" spans="3:3" s="2" customFormat="1" x14ac:dyDescent="0.25">
      <c r="C2998" s="3"/>
    </row>
    <row r="2999" spans="3:3" s="2" customFormat="1" x14ac:dyDescent="0.25">
      <c r="C2999" s="3"/>
    </row>
    <row r="3000" spans="3:3" s="2" customFormat="1" x14ac:dyDescent="0.25">
      <c r="C3000" s="3"/>
    </row>
    <row r="3001" spans="3:3" s="2" customFormat="1" x14ac:dyDescent="0.25">
      <c r="C3001" s="3"/>
    </row>
    <row r="3002" spans="3:3" s="2" customFormat="1" x14ac:dyDescent="0.25">
      <c r="C3002" s="3"/>
    </row>
    <row r="3003" spans="3:3" s="2" customFormat="1" x14ac:dyDescent="0.25">
      <c r="C3003" s="3"/>
    </row>
    <row r="3004" spans="3:3" s="2" customFormat="1" x14ac:dyDescent="0.25">
      <c r="C3004" s="3"/>
    </row>
    <row r="3005" spans="3:3" s="2" customFormat="1" x14ac:dyDescent="0.25">
      <c r="C3005" s="3"/>
    </row>
    <row r="3006" spans="3:3" s="2" customFormat="1" x14ac:dyDescent="0.25">
      <c r="C3006" s="3"/>
    </row>
    <row r="3007" spans="3:3" s="2" customFormat="1" x14ac:dyDescent="0.25">
      <c r="C3007" s="3"/>
    </row>
    <row r="3008" spans="3:3" s="2" customFormat="1" x14ac:dyDescent="0.25">
      <c r="C3008" s="3"/>
    </row>
    <row r="3009" spans="3:3" s="2" customFormat="1" x14ac:dyDescent="0.25">
      <c r="C3009" s="3"/>
    </row>
    <row r="3010" spans="3:3" s="2" customFormat="1" x14ac:dyDescent="0.25">
      <c r="C3010" s="3"/>
    </row>
    <row r="3011" spans="3:3" s="2" customFormat="1" x14ac:dyDescent="0.25">
      <c r="C3011" s="3"/>
    </row>
    <row r="3012" spans="3:3" s="2" customFormat="1" x14ac:dyDescent="0.25">
      <c r="C3012" s="3"/>
    </row>
    <row r="3013" spans="3:3" s="2" customFormat="1" x14ac:dyDescent="0.25">
      <c r="C3013" s="3"/>
    </row>
    <row r="3014" spans="3:3" s="2" customFormat="1" x14ac:dyDescent="0.25">
      <c r="C3014" s="3"/>
    </row>
    <row r="3015" spans="3:3" s="2" customFormat="1" x14ac:dyDescent="0.25">
      <c r="C3015" s="3"/>
    </row>
    <row r="3016" spans="3:3" s="2" customFormat="1" x14ac:dyDescent="0.25">
      <c r="C3016" s="3"/>
    </row>
    <row r="3017" spans="3:3" s="2" customFormat="1" x14ac:dyDescent="0.25">
      <c r="C3017" s="3"/>
    </row>
    <row r="3018" spans="3:3" s="2" customFormat="1" x14ac:dyDescent="0.25">
      <c r="C3018" s="3"/>
    </row>
    <row r="3019" spans="3:3" s="2" customFormat="1" x14ac:dyDescent="0.25">
      <c r="C3019" s="3"/>
    </row>
    <row r="3020" spans="3:3" s="2" customFormat="1" x14ac:dyDescent="0.25">
      <c r="C3020" s="3"/>
    </row>
    <row r="3021" spans="3:3" s="2" customFormat="1" x14ac:dyDescent="0.25">
      <c r="C3021" s="3"/>
    </row>
    <row r="3022" spans="3:3" s="2" customFormat="1" x14ac:dyDescent="0.25">
      <c r="C3022" s="3"/>
    </row>
    <row r="3023" spans="3:3" s="2" customFormat="1" x14ac:dyDescent="0.25">
      <c r="C3023" s="3"/>
    </row>
    <row r="3024" spans="3:3" s="2" customFormat="1" x14ac:dyDescent="0.25">
      <c r="C3024" s="3"/>
    </row>
    <row r="3025" spans="3:3" s="2" customFormat="1" x14ac:dyDescent="0.25">
      <c r="C3025" s="3"/>
    </row>
    <row r="3026" spans="3:3" s="2" customFormat="1" x14ac:dyDescent="0.25">
      <c r="C3026" s="3"/>
    </row>
    <row r="3027" spans="3:3" s="2" customFormat="1" x14ac:dyDescent="0.25">
      <c r="C3027" s="3"/>
    </row>
    <row r="3028" spans="3:3" s="2" customFormat="1" x14ac:dyDescent="0.25">
      <c r="C3028" s="3"/>
    </row>
    <row r="3029" spans="3:3" s="2" customFormat="1" x14ac:dyDescent="0.25">
      <c r="C3029" s="3"/>
    </row>
    <row r="3030" spans="3:3" s="2" customFormat="1" x14ac:dyDescent="0.25">
      <c r="C3030" s="3"/>
    </row>
    <row r="3031" spans="3:3" s="2" customFormat="1" x14ac:dyDescent="0.25">
      <c r="C3031" s="3"/>
    </row>
    <row r="3032" spans="3:3" s="2" customFormat="1" x14ac:dyDescent="0.25">
      <c r="C3032" s="3"/>
    </row>
    <row r="3033" spans="3:3" s="2" customFormat="1" x14ac:dyDescent="0.25">
      <c r="C3033" s="3"/>
    </row>
    <row r="3034" spans="3:3" s="2" customFormat="1" x14ac:dyDescent="0.25">
      <c r="C3034" s="3"/>
    </row>
    <row r="3035" spans="3:3" s="2" customFormat="1" x14ac:dyDescent="0.25">
      <c r="C3035" s="3"/>
    </row>
    <row r="3036" spans="3:3" s="2" customFormat="1" x14ac:dyDescent="0.25">
      <c r="C3036" s="3"/>
    </row>
    <row r="3037" spans="3:3" s="2" customFormat="1" x14ac:dyDescent="0.25">
      <c r="C3037" s="3"/>
    </row>
    <row r="3038" spans="3:3" s="2" customFormat="1" x14ac:dyDescent="0.25">
      <c r="C3038" s="3"/>
    </row>
    <row r="3039" spans="3:3" s="2" customFormat="1" x14ac:dyDescent="0.25">
      <c r="C3039" s="3"/>
    </row>
    <row r="3040" spans="3:3" s="2" customFormat="1" x14ac:dyDescent="0.25">
      <c r="C3040" s="3"/>
    </row>
    <row r="3041" spans="3:3" s="2" customFormat="1" x14ac:dyDescent="0.25">
      <c r="C3041" s="3"/>
    </row>
    <row r="3042" spans="3:3" s="2" customFormat="1" x14ac:dyDescent="0.25">
      <c r="C3042" s="3"/>
    </row>
    <row r="3043" spans="3:3" s="2" customFormat="1" x14ac:dyDescent="0.25">
      <c r="C3043" s="3"/>
    </row>
    <row r="3044" spans="3:3" s="2" customFormat="1" x14ac:dyDescent="0.25">
      <c r="C3044" s="3"/>
    </row>
    <row r="3045" spans="3:3" s="2" customFormat="1" x14ac:dyDescent="0.25">
      <c r="C3045" s="3"/>
    </row>
    <row r="3046" spans="3:3" s="2" customFormat="1" x14ac:dyDescent="0.25">
      <c r="C3046" s="3"/>
    </row>
    <row r="3047" spans="3:3" s="2" customFormat="1" x14ac:dyDescent="0.25">
      <c r="C3047" s="3"/>
    </row>
    <row r="3048" spans="3:3" s="2" customFormat="1" x14ac:dyDescent="0.25">
      <c r="C3048" s="3"/>
    </row>
    <row r="3049" spans="3:3" s="2" customFormat="1" x14ac:dyDescent="0.25">
      <c r="C3049" s="3"/>
    </row>
    <row r="3050" spans="3:3" s="2" customFormat="1" x14ac:dyDescent="0.25">
      <c r="C3050" s="3"/>
    </row>
    <row r="3051" spans="3:3" s="2" customFormat="1" x14ac:dyDescent="0.25">
      <c r="C3051" s="3"/>
    </row>
    <row r="3052" spans="3:3" s="2" customFormat="1" x14ac:dyDescent="0.25">
      <c r="C3052" s="3"/>
    </row>
    <row r="3053" spans="3:3" s="2" customFormat="1" x14ac:dyDescent="0.25">
      <c r="C3053" s="3"/>
    </row>
    <row r="3054" spans="3:3" s="2" customFormat="1" x14ac:dyDescent="0.25">
      <c r="C3054" s="3"/>
    </row>
    <row r="3055" spans="3:3" s="2" customFormat="1" x14ac:dyDescent="0.25">
      <c r="C3055" s="3"/>
    </row>
    <row r="3056" spans="3:3" s="2" customFormat="1" x14ac:dyDescent="0.25">
      <c r="C3056" s="3"/>
    </row>
    <row r="3057" spans="3:3" s="2" customFormat="1" x14ac:dyDescent="0.25">
      <c r="C3057" s="3"/>
    </row>
    <row r="3058" spans="3:3" s="2" customFormat="1" x14ac:dyDescent="0.25">
      <c r="C3058" s="3"/>
    </row>
    <row r="3059" spans="3:3" s="2" customFormat="1" x14ac:dyDescent="0.25">
      <c r="C3059" s="3"/>
    </row>
    <row r="3060" spans="3:3" s="2" customFormat="1" x14ac:dyDescent="0.25">
      <c r="C3060" s="3"/>
    </row>
    <row r="3061" spans="3:3" s="2" customFormat="1" x14ac:dyDescent="0.25">
      <c r="C3061" s="3"/>
    </row>
    <row r="3062" spans="3:3" s="2" customFormat="1" x14ac:dyDescent="0.25">
      <c r="C3062" s="3"/>
    </row>
    <row r="3063" spans="3:3" s="2" customFormat="1" x14ac:dyDescent="0.25">
      <c r="C3063" s="3"/>
    </row>
    <row r="3064" spans="3:3" s="2" customFormat="1" x14ac:dyDescent="0.25">
      <c r="C3064" s="3"/>
    </row>
    <row r="3065" spans="3:3" s="2" customFormat="1" x14ac:dyDescent="0.25">
      <c r="C3065" s="3"/>
    </row>
    <row r="3066" spans="3:3" s="2" customFormat="1" x14ac:dyDescent="0.25">
      <c r="C3066" s="3"/>
    </row>
    <row r="3067" spans="3:3" s="2" customFormat="1" x14ac:dyDescent="0.25">
      <c r="C3067" s="3"/>
    </row>
    <row r="3068" spans="3:3" s="2" customFormat="1" x14ac:dyDescent="0.25">
      <c r="C3068" s="3"/>
    </row>
    <row r="3069" spans="3:3" s="2" customFormat="1" x14ac:dyDescent="0.25">
      <c r="C3069" s="3"/>
    </row>
    <row r="3070" spans="3:3" s="2" customFormat="1" x14ac:dyDescent="0.25">
      <c r="C3070" s="3"/>
    </row>
    <row r="3071" spans="3:3" s="2" customFormat="1" x14ac:dyDescent="0.25">
      <c r="C3071" s="3"/>
    </row>
    <row r="3072" spans="3:3" s="2" customFormat="1" x14ac:dyDescent="0.25">
      <c r="C3072" s="3"/>
    </row>
    <row r="3073" spans="3:3" s="2" customFormat="1" x14ac:dyDescent="0.25">
      <c r="C3073" s="3"/>
    </row>
    <row r="3074" spans="3:3" s="2" customFormat="1" x14ac:dyDescent="0.25">
      <c r="C3074" s="3"/>
    </row>
    <row r="3075" spans="3:3" s="2" customFormat="1" x14ac:dyDescent="0.25">
      <c r="C3075" s="3"/>
    </row>
    <row r="3076" spans="3:3" s="2" customFormat="1" x14ac:dyDescent="0.25">
      <c r="C3076" s="3"/>
    </row>
    <row r="3077" spans="3:3" s="2" customFormat="1" x14ac:dyDescent="0.25">
      <c r="C3077" s="3"/>
    </row>
    <row r="3078" spans="3:3" s="2" customFormat="1" x14ac:dyDescent="0.25">
      <c r="C3078" s="3"/>
    </row>
    <row r="3079" spans="3:3" s="2" customFormat="1" x14ac:dyDescent="0.25">
      <c r="C3079" s="3"/>
    </row>
    <row r="3080" spans="3:3" s="2" customFormat="1" x14ac:dyDescent="0.25">
      <c r="C3080" s="3"/>
    </row>
    <row r="3081" spans="3:3" s="2" customFormat="1" x14ac:dyDescent="0.25">
      <c r="C3081" s="3"/>
    </row>
    <row r="3082" spans="3:3" s="2" customFormat="1" x14ac:dyDescent="0.25">
      <c r="C3082" s="3"/>
    </row>
    <row r="3083" spans="3:3" s="2" customFormat="1" x14ac:dyDescent="0.25">
      <c r="C3083" s="3"/>
    </row>
    <row r="3084" spans="3:3" s="2" customFormat="1" x14ac:dyDescent="0.25">
      <c r="C3084" s="3"/>
    </row>
    <row r="3085" spans="3:3" s="2" customFormat="1" x14ac:dyDescent="0.25">
      <c r="C3085" s="3"/>
    </row>
    <row r="3086" spans="3:3" s="2" customFormat="1" x14ac:dyDescent="0.25">
      <c r="C3086" s="3"/>
    </row>
    <row r="3087" spans="3:3" s="2" customFormat="1" x14ac:dyDescent="0.25">
      <c r="C3087" s="3"/>
    </row>
    <row r="3088" spans="3:3" s="2" customFormat="1" x14ac:dyDescent="0.25">
      <c r="C3088" s="3"/>
    </row>
    <row r="3089" spans="3:3" s="2" customFormat="1" x14ac:dyDescent="0.25">
      <c r="C3089" s="3"/>
    </row>
    <row r="3090" spans="3:3" s="2" customFormat="1" x14ac:dyDescent="0.25">
      <c r="C3090" s="3"/>
    </row>
    <row r="3091" spans="3:3" s="2" customFormat="1" x14ac:dyDescent="0.25">
      <c r="C3091" s="3"/>
    </row>
    <row r="3092" spans="3:3" s="2" customFormat="1" x14ac:dyDescent="0.25">
      <c r="C3092" s="3"/>
    </row>
    <row r="3093" spans="3:3" s="2" customFormat="1" x14ac:dyDescent="0.25">
      <c r="C3093" s="3"/>
    </row>
    <row r="3094" spans="3:3" s="2" customFormat="1" x14ac:dyDescent="0.25">
      <c r="C3094" s="3"/>
    </row>
    <row r="3095" spans="3:3" s="2" customFormat="1" x14ac:dyDescent="0.25">
      <c r="C3095" s="3"/>
    </row>
    <row r="3096" spans="3:3" s="2" customFormat="1" x14ac:dyDescent="0.25">
      <c r="C3096" s="3"/>
    </row>
    <row r="3097" spans="3:3" s="2" customFormat="1" x14ac:dyDescent="0.25">
      <c r="C3097" s="3"/>
    </row>
    <row r="3098" spans="3:3" s="2" customFormat="1" x14ac:dyDescent="0.25">
      <c r="C3098" s="3"/>
    </row>
    <row r="3099" spans="3:3" s="2" customFormat="1" x14ac:dyDescent="0.25">
      <c r="C3099" s="3"/>
    </row>
    <row r="3100" spans="3:3" s="2" customFormat="1" x14ac:dyDescent="0.25">
      <c r="C3100" s="3"/>
    </row>
    <row r="3101" spans="3:3" s="2" customFormat="1" x14ac:dyDescent="0.25">
      <c r="C3101" s="3"/>
    </row>
    <row r="3102" spans="3:3" s="2" customFormat="1" x14ac:dyDescent="0.25">
      <c r="C3102" s="3"/>
    </row>
    <row r="3103" spans="3:3" s="2" customFormat="1" x14ac:dyDescent="0.25">
      <c r="C3103" s="3"/>
    </row>
    <row r="3104" spans="3:3" s="2" customFormat="1" x14ac:dyDescent="0.25">
      <c r="C3104" s="3"/>
    </row>
    <row r="3105" spans="3:3" s="2" customFormat="1" x14ac:dyDescent="0.25">
      <c r="C3105" s="3"/>
    </row>
    <row r="3106" spans="3:3" s="2" customFormat="1" x14ac:dyDescent="0.25">
      <c r="C3106" s="3"/>
    </row>
    <row r="3107" spans="3:3" s="2" customFormat="1" x14ac:dyDescent="0.25">
      <c r="C3107" s="3"/>
    </row>
    <row r="3108" spans="3:3" s="2" customFormat="1" x14ac:dyDescent="0.25">
      <c r="C3108" s="3"/>
    </row>
    <row r="3109" spans="3:3" s="2" customFormat="1" x14ac:dyDescent="0.25">
      <c r="C3109" s="3"/>
    </row>
    <row r="3110" spans="3:3" s="2" customFormat="1" x14ac:dyDescent="0.25">
      <c r="C3110" s="3"/>
    </row>
    <row r="3111" spans="3:3" s="2" customFormat="1" x14ac:dyDescent="0.25">
      <c r="C3111" s="3"/>
    </row>
    <row r="3112" spans="3:3" s="2" customFormat="1" x14ac:dyDescent="0.25">
      <c r="C3112" s="3"/>
    </row>
    <row r="3113" spans="3:3" s="2" customFormat="1" x14ac:dyDescent="0.25">
      <c r="C3113" s="3"/>
    </row>
    <row r="3114" spans="3:3" s="2" customFormat="1" x14ac:dyDescent="0.25">
      <c r="C3114" s="3"/>
    </row>
    <row r="3115" spans="3:3" s="2" customFormat="1" x14ac:dyDescent="0.25">
      <c r="C3115" s="3"/>
    </row>
    <row r="3116" spans="3:3" s="2" customFormat="1" x14ac:dyDescent="0.25">
      <c r="C3116" s="3"/>
    </row>
    <row r="3117" spans="3:3" s="2" customFormat="1" x14ac:dyDescent="0.25">
      <c r="C3117" s="3"/>
    </row>
    <row r="3118" spans="3:3" s="2" customFormat="1" x14ac:dyDescent="0.25">
      <c r="C3118" s="3"/>
    </row>
    <row r="3119" spans="3:3" s="2" customFormat="1" x14ac:dyDescent="0.25">
      <c r="C3119" s="3"/>
    </row>
    <row r="3120" spans="3:3" s="2" customFormat="1" x14ac:dyDescent="0.25">
      <c r="C3120" s="3"/>
    </row>
    <row r="3121" spans="3:3" s="2" customFormat="1" x14ac:dyDescent="0.25">
      <c r="C3121" s="3"/>
    </row>
    <row r="3122" spans="3:3" s="2" customFormat="1" x14ac:dyDescent="0.25">
      <c r="C3122" s="3"/>
    </row>
    <row r="3123" spans="3:3" s="2" customFormat="1" x14ac:dyDescent="0.25">
      <c r="C3123" s="3"/>
    </row>
    <row r="3124" spans="3:3" s="2" customFormat="1" x14ac:dyDescent="0.25">
      <c r="C3124" s="3"/>
    </row>
    <row r="3125" spans="3:3" s="2" customFormat="1" x14ac:dyDescent="0.25">
      <c r="C3125" s="3"/>
    </row>
    <row r="3126" spans="3:3" s="2" customFormat="1" x14ac:dyDescent="0.25">
      <c r="C3126" s="3"/>
    </row>
    <row r="3127" spans="3:3" s="2" customFormat="1" x14ac:dyDescent="0.25">
      <c r="C3127" s="3"/>
    </row>
    <row r="3128" spans="3:3" s="2" customFormat="1" x14ac:dyDescent="0.25">
      <c r="C3128" s="3"/>
    </row>
    <row r="3129" spans="3:3" s="2" customFormat="1" x14ac:dyDescent="0.25">
      <c r="C3129" s="3"/>
    </row>
    <row r="3130" spans="3:3" s="2" customFormat="1" x14ac:dyDescent="0.25">
      <c r="C3130" s="3"/>
    </row>
    <row r="3131" spans="3:3" s="2" customFormat="1" x14ac:dyDescent="0.25">
      <c r="C3131" s="3"/>
    </row>
    <row r="3132" spans="3:3" s="2" customFormat="1" x14ac:dyDescent="0.25">
      <c r="C3132" s="3"/>
    </row>
    <row r="3133" spans="3:3" s="2" customFormat="1" x14ac:dyDescent="0.25">
      <c r="C3133" s="3"/>
    </row>
    <row r="3134" spans="3:3" s="2" customFormat="1" x14ac:dyDescent="0.25">
      <c r="C3134" s="3"/>
    </row>
    <row r="3135" spans="3:3" s="2" customFormat="1" x14ac:dyDescent="0.25">
      <c r="C3135" s="3"/>
    </row>
    <row r="3136" spans="3:3" s="2" customFormat="1" x14ac:dyDescent="0.25">
      <c r="C3136" s="3"/>
    </row>
    <row r="3137" spans="3:3" s="2" customFormat="1" x14ac:dyDescent="0.25">
      <c r="C3137" s="3"/>
    </row>
    <row r="3138" spans="3:3" s="2" customFormat="1" x14ac:dyDescent="0.25">
      <c r="C3138" s="3"/>
    </row>
    <row r="3139" spans="3:3" s="2" customFormat="1" x14ac:dyDescent="0.25">
      <c r="C3139" s="3"/>
    </row>
    <row r="3140" spans="3:3" s="2" customFormat="1" x14ac:dyDescent="0.25">
      <c r="C3140" s="3"/>
    </row>
    <row r="3141" spans="3:3" s="2" customFormat="1" x14ac:dyDescent="0.25">
      <c r="C3141" s="3"/>
    </row>
    <row r="3142" spans="3:3" s="2" customFormat="1" x14ac:dyDescent="0.25">
      <c r="C3142" s="3"/>
    </row>
    <row r="3143" spans="3:3" s="2" customFormat="1" x14ac:dyDescent="0.25">
      <c r="C3143" s="3"/>
    </row>
    <row r="3144" spans="3:3" s="2" customFormat="1" x14ac:dyDescent="0.25">
      <c r="C3144" s="3"/>
    </row>
    <row r="3145" spans="3:3" s="2" customFormat="1" x14ac:dyDescent="0.25">
      <c r="C3145" s="3"/>
    </row>
    <row r="3146" spans="3:3" s="2" customFormat="1" x14ac:dyDescent="0.25">
      <c r="C3146" s="3"/>
    </row>
    <row r="3147" spans="3:3" s="2" customFormat="1" x14ac:dyDescent="0.25">
      <c r="C3147" s="3"/>
    </row>
    <row r="3148" spans="3:3" s="2" customFormat="1" x14ac:dyDescent="0.25">
      <c r="C3148" s="3"/>
    </row>
    <row r="3149" spans="3:3" s="2" customFormat="1" x14ac:dyDescent="0.25">
      <c r="C3149" s="3"/>
    </row>
    <row r="3150" spans="3:3" s="2" customFormat="1" x14ac:dyDescent="0.25">
      <c r="C3150" s="3"/>
    </row>
    <row r="3151" spans="3:3" s="2" customFormat="1" x14ac:dyDescent="0.25">
      <c r="C3151" s="3"/>
    </row>
    <row r="3152" spans="3:3" s="2" customFormat="1" x14ac:dyDescent="0.25">
      <c r="C3152" s="3"/>
    </row>
    <row r="3153" spans="3:3" s="2" customFormat="1" x14ac:dyDescent="0.25">
      <c r="C3153" s="3"/>
    </row>
    <row r="3154" spans="3:3" s="2" customFormat="1" x14ac:dyDescent="0.25">
      <c r="C3154" s="3"/>
    </row>
    <row r="3155" spans="3:3" s="2" customFormat="1" x14ac:dyDescent="0.25">
      <c r="C3155" s="3"/>
    </row>
    <row r="3156" spans="3:3" s="2" customFormat="1" x14ac:dyDescent="0.25">
      <c r="C3156" s="3"/>
    </row>
    <row r="3157" spans="3:3" s="2" customFormat="1" x14ac:dyDescent="0.25">
      <c r="C3157" s="3"/>
    </row>
    <row r="3158" spans="3:3" s="2" customFormat="1" x14ac:dyDescent="0.25">
      <c r="C3158" s="3"/>
    </row>
    <row r="3159" spans="3:3" s="2" customFormat="1" x14ac:dyDescent="0.25">
      <c r="C3159" s="3"/>
    </row>
    <row r="3160" spans="3:3" s="2" customFormat="1" x14ac:dyDescent="0.25">
      <c r="C3160" s="3"/>
    </row>
    <row r="3161" spans="3:3" s="2" customFormat="1" x14ac:dyDescent="0.25">
      <c r="C3161" s="3"/>
    </row>
    <row r="3162" spans="3:3" s="2" customFormat="1" x14ac:dyDescent="0.25">
      <c r="C3162" s="3"/>
    </row>
    <row r="3163" spans="3:3" s="2" customFormat="1" x14ac:dyDescent="0.25">
      <c r="C3163" s="3"/>
    </row>
    <row r="3164" spans="3:3" s="2" customFormat="1" x14ac:dyDescent="0.25">
      <c r="C3164" s="3"/>
    </row>
    <row r="3165" spans="3:3" s="2" customFormat="1" x14ac:dyDescent="0.25">
      <c r="C3165" s="3"/>
    </row>
    <row r="3166" spans="3:3" s="2" customFormat="1" x14ac:dyDescent="0.25">
      <c r="C3166" s="3"/>
    </row>
    <row r="3167" spans="3:3" s="2" customFormat="1" x14ac:dyDescent="0.25">
      <c r="C3167" s="3"/>
    </row>
    <row r="3168" spans="3:3" s="2" customFormat="1" x14ac:dyDescent="0.25">
      <c r="C3168" s="3"/>
    </row>
    <row r="3169" spans="3:3" s="2" customFormat="1" x14ac:dyDescent="0.25">
      <c r="C3169" s="3"/>
    </row>
    <row r="3170" spans="3:3" s="2" customFormat="1" x14ac:dyDescent="0.25">
      <c r="C3170" s="3"/>
    </row>
    <row r="3171" spans="3:3" s="2" customFormat="1" x14ac:dyDescent="0.25">
      <c r="C3171" s="3"/>
    </row>
    <row r="3172" spans="3:3" s="2" customFormat="1" x14ac:dyDescent="0.25">
      <c r="C3172" s="3"/>
    </row>
    <row r="3173" spans="3:3" s="2" customFormat="1" x14ac:dyDescent="0.25">
      <c r="C3173" s="3"/>
    </row>
    <row r="3174" spans="3:3" s="2" customFormat="1" x14ac:dyDescent="0.25">
      <c r="C3174" s="3"/>
    </row>
    <row r="3175" spans="3:3" s="2" customFormat="1" x14ac:dyDescent="0.25">
      <c r="C3175" s="3"/>
    </row>
    <row r="3176" spans="3:3" s="2" customFormat="1" x14ac:dyDescent="0.25">
      <c r="C3176" s="3"/>
    </row>
    <row r="3177" spans="3:3" s="2" customFormat="1" x14ac:dyDescent="0.25">
      <c r="C3177" s="3"/>
    </row>
    <row r="3178" spans="3:3" s="2" customFormat="1" x14ac:dyDescent="0.25">
      <c r="C3178" s="3"/>
    </row>
    <row r="3179" spans="3:3" s="2" customFormat="1" x14ac:dyDescent="0.25">
      <c r="C3179" s="3"/>
    </row>
    <row r="3180" spans="3:3" s="2" customFormat="1" x14ac:dyDescent="0.25">
      <c r="C3180" s="3"/>
    </row>
    <row r="3181" spans="3:3" s="2" customFormat="1" x14ac:dyDescent="0.25">
      <c r="C3181" s="3"/>
    </row>
    <row r="3182" spans="3:3" s="2" customFormat="1" x14ac:dyDescent="0.25">
      <c r="C3182" s="3"/>
    </row>
    <row r="3183" spans="3:3" s="2" customFormat="1" x14ac:dyDescent="0.25">
      <c r="C3183" s="3"/>
    </row>
    <row r="3184" spans="3:3" s="2" customFormat="1" x14ac:dyDescent="0.25">
      <c r="C3184" s="3"/>
    </row>
    <row r="3185" spans="3:3" s="2" customFormat="1" x14ac:dyDescent="0.25">
      <c r="C3185" s="3"/>
    </row>
    <row r="3186" spans="3:3" s="2" customFormat="1" x14ac:dyDescent="0.25">
      <c r="C3186" s="3"/>
    </row>
    <row r="3187" spans="3:3" s="2" customFormat="1" x14ac:dyDescent="0.25">
      <c r="C3187" s="3"/>
    </row>
    <row r="3188" spans="3:3" s="2" customFormat="1" x14ac:dyDescent="0.25">
      <c r="C3188" s="3"/>
    </row>
    <row r="3189" spans="3:3" s="2" customFormat="1" x14ac:dyDescent="0.25">
      <c r="C3189" s="3"/>
    </row>
    <row r="3190" spans="3:3" s="2" customFormat="1" x14ac:dyDescent="0.25">
      <c r="C3190" s="3"/>
    </row>
    <row r="3191" spans="3:3" s="2" customFormat="1" x14ac:dyDescent="0.25">
      <c r="C3191" s="3"/>
    </row>
    <row r="3192" spans="3:3" s="2" customFormat="1" x14ac:dyDescent="0.25">
      <c r="C3192" s="3"/>
    </row>
    <row r="3193" spans="3:3" s="2" customFormat="1" x14ac:dyDescent="0.25">
      <c r="C3193" s="3"/>
    </row>
    <row r="3194" spans="3:3" s="2" customFormat="1" x14ac:dyDescent="0.25">
      <c r="C3194" s="3"/>
    </row>
    <row r="3195" spans="3:3" s="2" customFormat="1" x14ac:dyDescent="0.25">
      <c r="C3195" s="3"/>
    </row>
    <row r="3196" spans="3:3" s="2" customFormat="1" x14ac:dyDescent="0.25">
      <c r="C3196" s="3"/>
    </row>
    <row r="3197" spans="3:3" s="2" customFormat="1" x14ac:dyDescent="0.25">
      <c r="C3197" s="3"/>
    </row>
    <row r="3198" spans="3:3" s="2" customFormat="1" x14ac:dyDescent="0.25">
      <c r="C3198" s="3"/>
    </row>
    <row r="3199" spans="3:3" s="2" customFormat="1" x14ac:dyDescent="0.25">
      <c r="C3199" s="3"/>
    </row>
    <row r="3200" spans="3:3" s="2" customFormat="1" x14ac:dyDescent="0.25">
      <c r="C3200" s="3"/>
    </row>
    <row r="3201" spans="3:3" s="2" customFormat="1" x14ac:dyDescent="0.25">
      <c r="C3201" s="3"/>
    </row>
    <row r="3202" spans="3:3" s="2" customFormat="1" x14ac:dyDescent="0.25">
      <c r="C3202" s="3"/>
    </row>
    <row r="3203" spans="3:3" s="2" customFormat="1" x14ac:dyDescent="0.25">
      <c r="C3203" s="3"/>
    </row>
    <row r="3204" spans="3:3" s="2" customFormat="1" x14ac:dyDescent="0.25">
      <c r="C3204" s="3"/>
    </row>
    <row r="3205" spans="3:3" s="2" customFormat="1" x14ac:dyDescent="0.25">
      <c r="C3205" s="3"/>
    </row>
    <row r="3206" spans="3:3" s="2" customFormat="1" x14ac:dyDescent="0.25">
      <c r="C3206" s="3"/>
    </row>
    <row r="3207" spans="3:3" s="2" customFormat="1" x14ac:dyDescent="0.25">
      <c r="C3207" s="3"/>
    </row>
    <row r="3208" spans="3:3" s="2" customFormat="1" x14ac:dyDescent="0.25">
      <c r="C3208" s="3"/>
    </row>
    <row r="3209" spans="3:3" s="2" customFormat="1" x14ac:dyDescent="0.25">
      <c r="C3209" s="3"/>
    </row>
    <row r="3210" spans="3:3" s="2" customFormat="1" x14ac:dyDescent="0.25">
      <c r="C3210" s="3"/>
    </row>
    <row r="3211" spans="3:3" s="2" customFormat="1" x14ac:dyDescent="0.25">
      <c r="C3211" s="3"/>
    </row>
    <row r="3212" spans="3:3" s="2" customFormat="1" x14ac:dyDescent="0.25">
      <c r="C3212" s="3"/>
    </row>
    <row r="3213" spans="3:3" s="2" customFormat="1" x14ac:dyDescent="0.25">
      <c r="C3213" s="3"/>
    </row>
    <row r="3214" spans="3:3" s="2" customFormat="1" x14ac:dyDescent="0.25">
      <c r="C3214" s="3"/>
    </row>
    <row r="3215" spans="3:3" s="2" customFormat="1" x14ac:dyDescent="0.25">
      <c r="C3215" s="3"/>
    </row>
    <row r="3216" spans="3:3" s="2" customFormat="1" x14ac:dyDescent="0.25">
      <c r="C3216" s="3"/>
    </row>
    <row r="3217" spans="3:3" s="2" customFormat="1" x14ac:dyDescent="0.25">
      <c r="C3217" s="3"/>
    </row>
    <row r="3218" spans="3:3" s="2" customFormat="1" x14ac:dyDescent="0.25">
      <c r="C3218" s="3"/>
    </row>
    <row r="3219" spans="3:3" s="2" customFormat="1" x14ac:dyDescent="0.25">
      <c r="C3219" s="3"/>
    </row>
    <row r="3220" spans="3:3" s="2" customFormat="1" x14ac:dyDescent="0.25">
      <c r="C3220" s="3"/>
    </row>
    <row r="3221" spans="3:3" s="2" customFormat="1" x14ac:dyDescent="0.25">
      <c r="C3221" s="3"/>
    </row>
    <row r="3222" spans="3:3" s="2" customFormat="1" x14ac:dyDescent="0.25">
      <c r="C3222" s="3"/>
    </row>
    <row r="3223" spans="3:3" s="2" customFormat="1" x14ac:dyDescent="0.25">
      <c r="C3223" s="3"/>
    </row>
    <row r="3224" spans="3:3" s="2" customFormat="1" x14ac:dyDescent="0.25">
      <c r="C3224" s="3"/>
    </row>
    <row r="3225" spans="3:3" s="2" customFormat="1" x14ac:dyDescent="0.25">
      <c r="C3225" s="3"/>
    </row>
    <row r="3226" spans="3:3" s="2" customFormat="1" x14ac:dyDescent="0.25">
      <c r="C3226" s="3"/>
    </row>
    <row r="3227" spans="3:3" s="2" customFormat="1" x14ac:dyDescent="0.25">
      <c r="C3227" s="3"/>
    </row>
    <row r="3228" spans="3:3" s="2" customFormat="1" x14ac:dyDescent="0.25">
      <c r="C3228" s="3"/>
    </row>
    <row r="3229" spans="3:3" s="2" customFormat="1" x14ac:dyDescent="0.25">
      <c r="C3229" s="3"/>
    </row>
    <row r="3230" spans="3:3" s="2" customFormat="1" x14ac:dyDescent="0.25">
      <c r="C3230" s="3"/>
    </row>
    <row r="3231" spans="3:3" s="2" customFormat="1" x14ac:dyDescent="0.25">
      <c r="C3231" s="3"/>
    </row>
    <row r="3232" spans="3:3" s="2" customFormat="1" x14ac:dyDescent="0.25">
      <c r="C3232" s="3"/>
    </row>
    <row r="3233" spans="3:3" s="2" customFormat="1" x14ac:dyDescent="0.25">
      <c r="C3233" s="3"/>
    </row>
    <row r="3234" spans="3:3" s="2" customFormat="1" x14ac:dyDescent="0.25">
      <c r="C3234" s="3"/>
    </row>
    <row r="3235" spans="3:3" s="2" customFormat="1" x14ac:dyDescent="0.25">
      <c r="C3235" s="3"/>
    </row>
    <row r="3236" spans="3:3" s="2" customFormat="1" x14ac:dyDescent="0.25">
      <c r="C3236" s="3"/>
    </row>
    <row r="3237" spans="3:3" s="2" customFormat="1" x14ac:dyDescent="0.25">
      <c r="C3237" s="3"/>
    </row>
    <row r="3238" spans="3:3" s="2" customFormat="1" x14ac:dyDescent="0.25">
      <c r="C3238" s="3"/>
    </row>
    <row r="3239" spans="3:3" s="2" customFormat="1" x14ac:dyDescent="0.25">
      <c r="C3239" s="3"/>
    </row>
    <row r="3240" spans="3:3" s="2" customFormat="1" x14ac:dyDescent="0.25">
      <c r="C3240" s="3"/>
    </row>
    <row r="3241" spans="3:3" s="2" customFormat="1" x14ac:dyDescent="0.25">
      <c r="C3241" s="3"/>
    </row>
    <row r="3242" spans="3:3" s="2" customFormat="1" x14ac:dyDescent="0.25">
      <c r="C3242" s="3"/>
    </row>
    <row r="3243" spans="3:3" s="2" customFormat="1" x14ac:dyDescent="0.25">
      <c r="C3243" s="3"/>
    </row>
    <row r="3244" spans="3:3" s="2" customFormat="1" x14ac:dyDescent="0.25">
      <c r="C3244" s="3"/>
    </row>
    <row r="3245" spans="3:3" s="2" customFormat="1" x14ac:dyDescent="0.25">
      <c r="C3245" s="3"/>
    </row>
    <row r="3246" spans="3:3" s="2" customFormat="1" x14ac:dyDescent="0.25">
      <c r="C3246" s="3"/>
    </row>
    <row r="3247" spans="3:3" s="2" customFormat="1" x14ac:dyDescent="0.25">
      <c r="C3247" s="3"/>
    </row>
    <row r="3248" spans="3:3" s="2" customFormat="1" x14ac:dyDescent="0.25">
      <c r="C3248" s="3"/>
    </row>
    <row r="3249" spans="3:3" s="2" customFormat="1" x14ac:dyDescent="0.25">
      <c r="C3249" s="3"/>
    </row>
    <row r="3250" spans="3:3" s="2" customFormat="1" x14ac:dyDescent="0.25">
      <c r="C3250" s="3"/>
    </row>
    <row r="3251" spans="3:3" s="2" customFormat="1" x14ac:dyDescent="0.25">
      <c r="C3251" s="3"/>
    </row>
    <row r="3252" spans="3:3" s="2" customFormat="1" x14ac:dyDescent="0.25">
      <c r="C3252" s="3"/>
    </row>
    <row r="3253" spans="3:3" s="2" customFormat="1" x14ac:dyDescent="0.25">
      <c r="C3253" s="3"/>
    </row>
    <row r="3254" spans="3:3" s="2" customFormat="1" x14ac:dyDescent="0.25">
      <c r="C3254" s="3"/>
    </row>
    <row r="3255" spans="3:3" s="2" customFormat="1" x14ac:dyDescent="0.25">
      <c r="C3255" s="3"/>
    </row>
    <row r="3256" spans="3:3" s="2" customFormat="1" x14ac:dyDescent="0.25">
      <c r="C3256" s="3"/>
    </row>
    <row r="3257" spans="3:3" s="2" customFormat="1" x14ac:dyDescent="0.25">
      <c r="C3257" s="3"/>
    </row>
    <row r="3258" spans="3:3" s="2" customFormat="1" x14ac:dyDescent="0.25">
      <c r="C3258" s="3"/>
    </row>
    <row r="3259" spans="3:3" s="2" customFormat="1" x14ac:dyDescent="0.25">
      <c r="C3259" s="3"/>
    </row>
    <row r="3260" spans="3:3" s="2" customFormat="1" x14ac:dyDescent="0.25">
      <c r="C3260" s="3"/>
    </row>
    <row r="3261" spans="3:3" s="2" customFormat="1" x14ac:dyDescent="0.25">
      <c r="C3261" s="3"/>
    </row>
    <row r="3262" spans="3:3" s="2" customFormat="1" x14ac:dyDescent="0.25">
      <c r="C3262" s="3"/>
    </row>
    <row r="3263" spans="3:3" s="2" customFormat="1" x14ac:dyDescent="0.25">
      <c r="C3263" s="3"/>
    </row>
    <row r="3264" spans="3:3" s="2" customFormat="1" x14ac:dyDescent="0.25">
      <c r="C3264" s="3"/>
    </row>
    <row r="3265" spans="3:3" s="2" customFormat="1" x14ac:dyDescent="0.25">
      <c r="C3265" s="3"/>
    </row>
    <row r="3266" spans="3:3" s="2" customFormat="1" x14ac:dyDescent="0.25">
      <c r="C3266" s="3"/>
    </row>
    <row r="3267" spans="3:3" s="2" customFormat="1" x14ac:dyDescent="0.25">
      <c r="C3267" s="3"/>
    </row>
    <row r="3268" spans="3:3" s="2" customFormat="1" x14ac:dyDescent="0.25">
      <c r="C3268" s="3"/>
    </row>
    <row r="3269" spans="3:3" s="2" customFormat="1" x14ac:dyDescent="0.25">
      <c r="C3269" s="3"/>
    </row>
    <row r="3270" spans="3:3" s="2" customFormat="1" x14ac:dyDescent="0.25">
      <c r="C3270" s="3"/>
    </row>
    <row r="3271" spans="3:3" s="2" customFormat="1" x14ac:dyDescent="0.25">
      <c r="C3271" s="3"/>
    </row>
    <row r="3272" spans="3:3" s="2" customFormat="1" x14ac:dyDescent="0.25">
      <c r="C3272" s="3"/>
    </row>
    <row r="3273" spans="3:3" s="2" customFormat="1" x14ac:dyDescent="0.25">
      <c r="C3273" s="3"/>
    </row>
    <row r="3274" spans="3:3" s="2" customFormat="1" x14ac:dyDescent="0.25">
      <c r="C3274" s="3"/>
    </row>
    <row r="3275" spans="3:3" s="2" customFormat="1" x14ac:dyDescent="0.25">
      <c r="C3275" s="3"/>
    </row>
    <row r="3276" spans="3:3" s="2" customFormat="1" x14ac:dyDescent="0.25">
      <c r="C3276" s="3"/>
    </row>
    <row r="3277" spans="3:3" s="2" customFormat="1" x14ac:dyDescent="0.25">
      <c r="C3277" s="3"/>
    </row>
    <row r="3278" spans="3:3" s="2" customFormat="1" x14ac:dyDescent="0.25">
      <c r="C3278" s="3"/>
    </row>
    <row r="3279" spans="3:3" s="2" customFormat="1" x14ac:dyDescent="0.25">
      <c r="C3279" s="3"/>
    </row>
    <row r="3280" spans="3:3" s="2" customFormat="1" x14ac:dyDescent="0.25">
      <c r="C3280" s="3"/>
    </row>
    <row r="3281" spans="3:3" s="2" customFormat="1" x14ac:dyDescent="0.25">
      <c r="C3281" s="3"/>
    </row>
    <row r="3282" spans="3:3" s="2" customFormat="1" x14ac:dyDescent="0.25">
      <c r="C3282" s="3"/>
    </row>
    <row r="3283" spans="3:3" s="2" customFormat="1" x14ac:dyDescent="0.25">
      <c r="C3283" s="3"/>
    </row>
    <row r="3284" spans="3:3" s="2" customFormat="1" x14ac:dyDescent="0.25">
      <c r="C3284" s="3"/>
    </row>
    <row r="3285" spans="3:3" s="2" customFormat="1" x14ac:dyDescent="0.25">
      <c r="C3285" s="3"/>
    </row>
    <row r="3286" spans="3:3" s="2" customFormat="1" x14ac:dyDescent="0.25">
      <c r="C3286" s="3"/>
    </row>
    <row r="3287" spans="3:3" s="2" customFormat="1" x14ac:dyDescent="0.25">
      <c r="C3287" s="3"/>
    </row>
    <row r="3288" spans="3:3" s="2" customFormat="1" x14ac:dyDescent="0.25">
      <c r="C3288" s="3"/>
    </row>
    <row r="3289" spans="3:3" s="2" customFormat="1" x14ac:dyDescent="0.25">
      <c r="C3289" s="3"/>
    </row>
    <row r="3290" spans="3:3" s="2" customFormat="1" x14ac:dyDescent="0.25">
      <c r="C3290" s="3"/>
    </row>
    <row r="3291" spans="3:3" s="2" customFormat="1" x14ac:dyDescent="0.25">
      <c r="C3291" s="3"/>
    </row>
    <row r="3292" spans="3:3" s="2" customFormat="1" x14ac:dyDescent="0.25">
      <c r="C3292" s="3"/>
    </row>
    <row r="3293" spans="3:3" s="2" customFormat="1" x14ac:dyDescent="0.25">
      <c r="C3293" s="3"/>
    </row>
    <row r="3294" spans="3:3" s="2" customFormat="1" x14ac:dyDescent="0.25">
      <c r="C3294" s="3"/>
    </row>
    <row r="3295" spans="3:3" s="2" customFormat="1" x14ac:dyDescent="0.25">
      <c r="C3295" s="3"/>
    </row>
    <row r="3296" spans="3:3" s="2" customFormat="1" x14ac:dyDescent="0.25">
      <c r="C3296" s="3"/>
    </row>
    <row r="3297" spans="3:3" s="2" customFormat="1" x14ac:dyDescent="0.25">
      <c r="C3297" s="3"/>
    </row>
    <row r="3298" spans="3:3" s="2" customFormat="1" x14ac:dyDescent="0.25">
      <c r="C3298" s="3"/>
    </row>
    <row r="3299" spans="3:3" s="2" customFormat="1" x14ac:dyDescent="0.25">
      <c r="C3299" s="3"/>
    </row>
    <row r="3300" spans="3:3" s="2" customFormat="1" x14ac:dyDescent="0.25">
      <c r="C3300" s="3"/>
    </row>
    <row r="3301" spans="3:3" s="2" customFormat="1" x14ac:dyDescent="0.25">
      <c r="C3301" s="3"/>
    </row>
    <row r="3302" spans="3:3" s="2" customFormat="1" x14ac:dyDescent="0.25">
      <c r="C3302" s="3"/>
    </row>
    <row r="3303" spans="3:3" s="2" customFormat="1" x14ac:dyDescent="0.25">
      <c r="C3303" s="3"/>
    </row>
    <row r="3304" spans="3:3" s="2" customFormat="1" x14ac:dyDescent="0.25">
      <c r="C3304" s="3"/>
    </row>
    <row r="3305" spans="3:3" s="2" customFormat="1" x14ac:dyDescent="0.25">
      <c r="C3305" s="3"/>
    </row>
    <row r="3306" spans="3:3" s="2" customFormat="1" x14ac:dyDescent="0.25">
      <c r="C3306" s="3"/>
    </row>
    <row r="3307" spans="3:3" s="2" customFormat="1" x14ac:dyDescent="0.25">
      <c r="C3307" s="3"/>
    </row>
    <row r="3308" spans="3:3" s="2" customFormat="1" x14ac:dyDescent="0.25">
      <c r="C3308" s="3"/>
    </row>
    <row r="3309" spans="3:3" s="2" customFormat="1" x14ac:dyDescent="0.25">
      <c r="C3309" s="3"/>
    </row>
    <row r="3310" spans="3:3" s="2" customFormat="1" x14ac:dyDescent="0.25">
      <c r="C3310" s="3"/>
    </row>
    <row r="3311" spans="3:3" s="2" customFormat="1" x14ac:dyDescent="0.25">
      <c r="C3311" s="3"/>
    </row>
    <row r="3312" spans="3:3" s="2" customFormat="1" x14ac:dyDescent="0.25">
      <c r="C3312" s="3"/>
    </row>
    <row r="3313" spans="3:3" s="2" customFormat="1" x14ac:dyDescent="0.25">
      <c r="C3313" s="3"/>
    </row>
    <row r="3314" spans="3:3" s="2" customFormat="1" x14ac:dyDescent="0.25">
      <c r="C3314" s="3"/>
    </row>
    <row r="3315" spans="3:3" s="2" customFormat="1" x14ac:dyDescent="0.25">
      <c r="C3315" s="3"/>
    </row>
    <row r="3316" spans="3:3" s="2" customFormat="1" x14ac:dyDescent="0.25">
      <c r="C3316" s="3"/>
    </row>
    <row r="3317" spans="3:3" s="2" customFormat="1" x14ac:dyDescent="0.25">
      <c r="C3317" s="3"/>
    </row>
    <row r="3318" spans="3:3" s="2" customFormat="1" x14ac:dyDescent="0.25">
      <c r="C3318" s="3"/>
    </row>
    <row r="3319" spans="3:3" s="2" customFormat="1" x14ac:dyDescent="0.25">
      <c r="C3319" s="3"/>
    </row>
    <row r="3320" spans="3:3" s="2" customFormat="1" x14ac:dyDescent="0.25">
      <c r="C3320" s="3"/>
    </row>
    <row r="3321" spans="3:3" s="2" customFormat="1" x14ac:dyDescent="0.25">
      <c r="C3321" s="3"/>
    </row>
    <row r="3322" spans="3:3" s="2" customFormat="1" x14ac:dyDescent="0.25">
      <c r="C3322" s="3"/>
    </row>
    <row r="3323" spans="3:3" s="2" customFormat="1" x14ac:dyDescent="0.25">
      <c r="C3323" s="3"/>
    </row>
    <row r="3324" spans="3:3" s="2" customFormat="1" x14ac:dyDescent="0.25">
      <c r="C3324" s="3"/>
    </row>
    <row r="3325" spans="3:3" s="2" customFormat="1" x14ac:dyDescent="0.25">
      <c r="C3325" s="3"/>
    </row>
    <row r="3326" spans="3:3" s="2" customFormat="1" x14ac:dyDescent="0.25">
      <c r="C3326" s="3"/>
    </row>
    <row r="3327" spans="3:3" s="2" customFormat="1" x14ac:dyDescent="0.25">
      <c r="C3327" s="3"/>
    </row>
    <row r="3328" spans="3:3" s="2" customFormat="1" x14ac:dyDescent="0.25">
      <c r="C3328" s="3"/>
    </row>
    <row r="3329" spans="3:3" s="2" customFormat="1" x14ac:dyDescent="0.25">
      <c r="C3329" s="3"/>
    </row>
    <row r="3330" spans="3:3" s="2" customFormat="1" x14ac:dyDescent="0.25">
      <c r="C3330" s="3"/>
    </row>
    <row r="3331" spans="3:3" s="2" customFormat="1" x14ac:dyDescent="0.25">
      <c r="C3331" s="3"/>
    </row>
    <row r="3332" spans="3:3" s="2" customFormat="1" x14ac:dyDescent="0.25">
      <c r="C3332" s="3"/>
    </row>
    <row r="3333" spans="3:3" s="2" customFormat="1" x14ac:dyDescent="0.25">
      <c r="C3333" s="3"/>
    </row>
    <row r="3334" spans="3:3" s="2" customFormat="1" x14ac:dyDescent="0.25">
      <c r="C3334" s="3"/>
    </row>
    <row r="3335" spans="3:3" s="2" customFormat="1" x14ac:dyDescent="0.25">
      <c r="C3335" s="3"/>
    </row>
    <row r="3336" spans="3:3" s="2" customFormat="1" x14ac:dyDescent="0.25">
      <c r="C3336" s="3"/>
    </row>
    <row r="3337" spans="3:3" s="2" customFormat="1" x14ac:dyDescent="0.25">
      <c r="C3337" s="3"/>
    </row>
    <row r="3338" spans="3:3" s="2" customFormat="1" x14ac:dyDescent="0.25">
      <c r="C3338" s="3"/>
    </row>
    <row r="3339" spans="3:3" s="2" customFormat="1" x14ac:dyDescent="0.25">
      <c r="C3339" s="3"/>
    </row>
    <row r="3340" spans="3:3" s="2" customFormat="1" x14ac:dyDescent="0.25">
      <c r="C3340" s="3"/>
    </row>
    <row r="3341" spans="3:3" s="2" customFormat="1" x14ac:dyDescent="0.25">
      <c r="C3341" s="3"/>
    </row>
    <row r="3342" spans="3:3" s="2" customFormat="1" x14ac:dyDescent="0.25">
      <c r="C3342" s="3"/>
    </row>
    <row r="3343" spans="3:3" s="2" customFormat="1" x14ac:dyDescent="0.25">
      <c r="C3343" s="3"/>
    </row>
    <row r="3344" spans="3:3" s="2" customFormat="1" x14ac:dyDescent="0.25">
      <c r="C3344" s="3"/>
    </row>
    <row r="3345" spans="3:3" s="2" customFormat="1" x14ac:dyDescent="0.25">
      <c r="C3345" s="3"/>
    </row>
    <row r="3346" spans="3:3" s="2" customFormat="1" x14ac:dyDescent="0.25">
      <c r="C3346" s="3"/>
    </row>
    <row r="3347" spans="3:3" s="2" customFormat="1" x14ac:dyDescent="0.25">
      <c r="C3347" s="3"/>
    </row>
    <row r="3348" spans="3:3" s="2" customFormat="1" x14ac:dyDescent="0.25">
      <c r="C3348" s="3"/>
    </row>
    <row r="3349" spans="3:3" s="2" customFormat="1" x14ac:dyDescent="0.25">
      <c r="C3349" s="3"/>
    </row>
    <row r="3350" spans="3:3" s="2" customFormat="1" x14ac:dyDescent="0.25">
      <c r="C3350" s="3"/>
    </row>
    <row r="3351" spans="3:3" s="2" customFormat="1" x14ac:dyDescent="0.25">
      <c r="C3351" s="3"/>
    </row>
    <row r="3352" spans="3:3" s="2" customFormat="1" x14ac:dyDescent="0.25">
      <c r="C3352" s="3"/>
    </row>
    <row r="3353" spans="3:3" s="2" customFormat="1" x14ac:dyDescent="0.25">
      <c r="C3353" s="3"/>
    </row>
    <row r="3354" spans="3:3" s="2" customFormat="1" x14ac:dyDescent="0.25">
      <c r="C3354" s="3"/>
    </row>
    <row r="3355" spans="3:3" s="2" customFormat="1" x14ac:dyDescent="0.25">
      <c r="C3355" s="3"/>
    </row>
    <row r="3356" spans="3:3" s="2" customFormat="1" x14ac:dyDescent="0.25">
      <c r="C3356" s="3"/>
    </row>
    <row r="3357" spans="3:3" s="2" customFormat="1" x14ac:dyDescent="0.25">
      <c r="C3357" s="3"/>
    </row>
    <row r="3358" spans="3:3" s="2" customFormat="1" x14ac:dyDescent="0.25">
      <c r="C3358" s="3"/>
    </row>
    <row r="3359" spans="3:3" s="2" customFormat="1" x14ac:dyDescent="0.25">
      <c r="C3359" s="3"/>
    </row>
    <row r="3360" spans="3:3" s="2" customFormat="1" x14ac:dyDescent="0.25">
      <c r="C3360" s="3"/>
    </row>
    <row r="3361" spans="3:3" s="2" customFormat="1" x14ac:dyDescent="0.25">
      <c r="C3361" s="3"/>
    </row>
    <row r="3362" spans="3:3" s="2" customFormat="1" x14ac:dyDescent="0.25">
      <c r="C3362" s="3"/>
    </row>
    <row r="3363" spans="3:3" s="2" customFormat="1" x14ac:dyDescent="0.25">
      <c r="C3363" s="3"/>
    </row>
    <row r="3364" spans="3:3" s="2" customFormat="1" x14ac:dyDescent="0.25">
      <c r="C3364" s="3"/>
    </row>
    <row r="3365" spans="3:3" s="2" customFormat="1" x14ac:dyDescent="0.25">
      <c r="C3365" s="3"/>
    </row>
    <row r="3366" spans="3:3" s="2" customFormat="1" x14ac:dyDescent="0.25">
      <c r="C3366" s="3"/>
    </row>
    <row r="3367" spans="3:3" s="2" customFormat="1" x14ac:dyDescent="0.25">
      <c r="C3367" s="3"/>
    </row>
    <row r="3368" spans="3:3" s="2" customFormat="1" x14ac:dyDescent="0.25">
      <c r="C3368" s="3"/>
    </row>
    <row r="3369" spans="3:3" s="2" customFormat="1" x14ac:dyDescent="0.25">
      <c r="C3369" s="3"/>
    </row>
    <row r="3370" spans="3:3" s="2" customFormat="1" x14ac:dyDescent="0.25">
      <c r="C3370" s="3"/>
    </row>
    <row r="3371" spans="3:3" s="2" customFormat="1" x14ac:dyDescent="0.25">
      <c r="C3371" s="3"/>
    </row>
    <row r="3372" spans="3:3" s="2" customFormat="1" x14ac:dyDescent="0.25">
      <c r="C3372" s="3"/>
    </row>
    <row r="3373" spans="3:3" s="2" customFormat="1" x14ac:dyDescent="0.25">
      <c r="C3373" s="3"/>
    </row>
    <row r="3374" spans="3:3" s="2" customFormat="1" x14ac:dyDescent="0.25">
      <c r="C3374" s="3"/>
    </row>
    <row r="3375" spans="3:3" s="2" customFormat="1" x14ac:dyDescent="0.25">
      <c r="C3375" s="3"/>
    </row>
    <row r="3376" spans="3:3" s="2" customFormat="1" x14ac:dyDescent="0.25">
      <c r="C3376" s="3"/>
    </row>
    <row r="3377" spans="3:3" s="2" customFormat="1" x14ac:dyDescent="0.25">
      <c r="C3377" s="3"/>
    </row>
    <row r="3378" spans="3:3" s="2" customFormat="1" x14ac:dyDescent="0.25">
      <c r="C3378" s="3"/>
    </row>
    <row r="3379" spans="3:3" s="2" customFormat="1" x14ac:dyDescent="0.25">
      <c r="C3379" s="3"/>
    </row>
    <row r="3380" spans="3:3" s="2" customFormat="1" x14ac:dyDescent="0.25">
      <c r="C3380" s="3"/>
    </row>
    <row r="3381" spans="3:3" s="2" customFormat="1" x14ac:dyDescent="0.25">
      <c r="C3381" s="3"/>
    </row>
    <row r="3382" spans="3:3" s="2" customFormat="1" x14ac:dyDescent="0.25">
      <c r="C3382" s="3"/>
    </row>
    <row r="3383" spans="3:3" s="2" customFormat="1" x14ac:dyDescent="0.25">
      <c r="C3383" s="3"/>
    </row>
    <row r="3384" spans="3:3" s="2" customFormat="1" x14ac:dyDescent="0.25">
      <c r="C3384" s="3"/>
    </row>
    <row r="3385" spans="3:3" s="2" customFormat="1" x14ac:dyDescent="0.25">
      <c r="C3385" s="3"/>
    </row>
    <row r="3386" spans="3:3" s="2" customFormat="1" x14ac:dyDescent="0.25">
      <c r="C3386" s="3"/>
    </row>
    <row r="3387" spans="3:3" s="2" customFormat="1" x14ac:dyDescent="0.25">
      <c r="C3387" s="3"/>
    </row>
    <row r="3388" spans="3:3" s="2" customFormat="1" x14ac:dyDescent="0.25">
      <c r="C3388" s="3"/>
    </row>
    <row r="3389" spans="3:3" s="2" customFormat="1" x14ac:dyDescent="0.25">
      <c r="C3389" s="3"/>
    </row>
    <row r="3390" spans="3:3" s="2" customFormat="1" x14ac:dyDescent="0.25">
      <c r="C3390" s="3"/>
    </row>
    <row r="3391" spans="3:3" s="2" customFormat="1" x14ac:dyDescent="0.25">
      <c r="C3391" s="3"/>
    </row>
    <row r="3392" spans="3:3" s="2" customFormat="1" x14ac:dyDescent="0.25">
      <c r="C3392" s="3"/>
    </row>
    <row r="3393" spans="3:3" s="2" customFormat="1" x14ac:dyDescent="0.25">
      <c r="C3393" s="3"/>
    </row>
    <row r="3394" spans="3:3" s="2" customFormat="1" x14ac:dyDescent="0.25">
      <c r="C3394" s="3"/>
    </row>
    <row r="3395" spans="3:3" s="2" customFormat="1" x14ac:dyDescent="0.25">
      <c r="C3395" s="3"/>
    </row>
    <row r="3396" spans="3:3" s="2" customFormat="1" x14ac:dyDescent="0.25">
      <c r="C3396" s="3"/>
    </row>
    <row r="3397" spans="3:3" s="2" customFormat="1" x14ac:dyDescent="0.25">
      <c r="C3397" s="3"/>
    </row>
    <row r="3398" spans="3:3" s="2" customFormat="1" x14ac:dyDescent="0.25">
      <c r="C3398" s="3"/>
    </row>
    <row r="3399" spans="3:3" s="2" customFormat="1" x14ac:dyDescent="0.25">
      <c r="C3399" s="3"/>
    </row>
    <row r="3400" spans="3:3" s="2" customFormat="1" x14ac:dyDescent="0.25">
      <c r="C3400" s="3"/>
    </row>
    <row r="3401" spans="3:3" s="2" customFormat="1" x14ac:dyDescent="0.25">
      <c r="C3401" s="3"/>
    </row>
    <row r="3402" spans="3:3" s="2" customFormat="1" x14ac:dyDescent="0.25">
      <c r="C3402" s="3"/>
    </row>
    <row r="3403" spans="3:3" s="2" customFormat="1" x14ac:dyDescent="0.25">
      <c r="C3403" s="3"/>
    </row>
    <row r="3404" spans="3:3" s="2" customFormat="1" x14ac:dyDescent="0.25">
      <c r="C3404" s="3"/>
    </row>
    <row r="3405" spans="3:3" s="2" customFormat="1" x14ac:dyDescent="0.25">
      <c r="C3405" s="3"/>
    </row>
    <row r="3406" spans="3:3" s="2" customFormat="1" x14ac:dyDescent="0.25">
      <c r="C3406" s="3"/>
    </row>
    <row r="3407" spans="3:3" s="2" customFormat="1" x14ac:dyDescent="0.25">
      <c r="C3407" s="3"/>
    </row>
    <row r="3408" spans="3:3" s="2" customFormat="1" x14ac:dyDescent="0.25">
      <c r="C3408" s="3"/>
    </row>
    <row r="3409" spans="3:3" s="2" customFormat="1" x14ac:dyDescent="0.25">
      <c r="C3409" s="3"/>
    </row>
    <row r="3410" spans="3:3" s="2" customFormat="1" x14ac:dyDescent="0.25">
      <c r="C3410" s="3"/>
    </row>
    <row r="3411" spans="3:3" s="2" customFormat="1" x14ac:dyDescent="0.25">
      <c r="C3411" s="3"/>
    </row>
    <row r="3412" spans="3:3" s="2" customFormat="1" x14ac:dyDescent="0.25">
      <c r="C3412" s="3"/>
    </row>
    <row r="3413" spans="3:3" s="2" customFormat="1" x14ac:dyDescent="0.25">
      <c r="C3413" s="3"/>
    </row>
    <row r="3414" spans="3:3" s="2" customFormat="1" x14ac:dyDescent="0.25">
      <c r="C3414" s="3"/>
    </row>
    <row r="3415" spans="3:3" s="2" customFormat="1" x14ac:dyDescent="0.25">
      <c r="C3415" s="3"/>
    </row>
    <row r="3416" spans="3:3" s="2" customFormat="1" x14ac:dyDescent="0.25">
      <c r="C3416" s="3"/>
    </row>
    <row r="3417" spans="3:3" s="2" customFormat="1" x14ac:dyDescent="0.25">
      <c r="C3417" s="3"/>
    </row>
    <row r="3418" spans="3:3" s="2" customFormat="1" x14ac:dyDescent="0.25">
      <c r="C3418" s="3"/>
    </row>
    <row r="3419" spans="3:3" s="2" customFormat="1" x14ac:dyDescent="0.25">
      <c r="C3419" s="3"/>
    </row>
    <row r="3420" spans="3:3" s="2" customFormat="1" x14ac:dyDescent="0.25">
      <c r="C3420" s="3"/>
    </row>
    <row r="3421" spans="3:3" s="2" customFormat="1" x14ac:dyDescent="0.25">
      <c r="C3421" s="3"/>
    </row>
    <row r="3422" spans="3:3" s="2" customFormat="1" x14ac:dyDescent="0.25">
      <c r="C3422" s="3"/>
    </row>
    <row r="3423" spans="3:3" s="2" customFormat="1" x14ac:dyDescent="0.25">
      <c r="C3423" s="3"/>
    </row>
    <row r="3424" spans="3:3" s="2" customFormat="1" x14ac:dyDescent="0.25">
      <c r="C3424" s="3"/>
    </row>
    <row r="3425" spans="3:3" s="2" customFormat="1" x14ac:dyDescent="0.25">
      <c r="C3425" s="3"/>
    </row>
    <row r="3426" spans="3:3" s="2" customFormat="1" x14ac:dyDescent="0.25">
      <c r="C3426" s="3"/>
    </row>
    <row r="3427" spans="3:3" s="2" customFormat="1" x14ac:dyDescent="0.25">
      <c r="C3427" s="3"/>
    </row>
    <row r="3428" spans="3:3" s="2" customFormat="1" x14ac:dyDescent="0.25">
      <c r="C3428" s="3"/>
    </row>
    <row r="3429" spans="3:3" s="2" customFormat="1" x14ac:dyDescent="0.25">
      <c r="C3429" s="3"/>
    </row>
    <row r="3430" spans="3:3" s="2" customFormat="1" x14ac:dyDescent="0.25">
      <c r="C3430" s="3"/>
    </row>
    <row r="3431" spans="3:3" s="2" customFormat="1" x14ac:dyDescent="0.25">
      <c r="C3431" s="3"/>
    </row>
    <row r="3432" spans="3:3" s="2" customFormat="1" x14ac:dyDescent="0.25">
      <c r="C3432" s="3"/>
    </row>
    <row r="3433" spans="3:3" s="2" customFormat="1" x14ac:dyDescent="0.25">
      <c r="C3433" s="3"/>
    </row>
    <row r="3434" spans="3:3" s="2" customFormat="1" x14ac:dyDescent="0.25">
      <c r="C3434" s="3"/>
    </row>
    <row r="3435" spans="3:3" s="2" customFormat="1" x14ac:dyDescent="0.25">
      <c r="C3435" s="3"/>
    </row>
    <row r="3436" spans="3:3" s="2" customFormat="1" x14ac:dyDescent="0.25">
      <c r="C3436" s="3"/>
    </row>
    <row r="3437" spans="3:3" s="2" customFormat="1" x14ac:dyDescent="0.25">
      <c r="C3437" s="3"/>
    </row>
    <row r="3438" spans="3:3" s="2" customFormat="1" x14ac:dyDescent="0.25">
      <c r="C3438" s="3"/>
    </row>
    <row r="3439" spans="3:3" s="2" customFormat="1" x14ac:dyDescent="0.25">
      <c r="C3439" s="3"/>
    </row>
    <row r="3440" spans="3:3" s="2" customFormat="1" x14ac:dyDescent="0.25">
      <c r="C3440" s="3"/>
    </row>
    <row r="3441" spans="3:3" s="2" customFormat="1" x14ac:dyDescent="0.25">
      <c r="C3441" s="3"/>
    </row>
    <row r="3442" spans="3:3" s="2" customFormat="1" x14ac:dyDescent="0.25">
      <c r="C3442" s="3"/>
    </row>
    <row r="3443" spans="3:3" s="2" customFormat="1" x14ac:dyDescent="0.25">
      <c r="C3443" s="3"/>
    </row>
    <row r="3444" spans="3:3" s="2" customFormat="1" x14ac:dyDescent="0.25">
      <c r="C3444" s="3"/>
    </row>
    <row r="3445" spans="3:3" s="2" customFormat="1" x14ac:dyDescent="0.25">
      <c r="C3445" s="3"/>
    </row>
    <row r="3446" spans="3:3" s="2" customFormat="1" x14ac:dyDescent="0.25">
      <c r="C3446" s="3"/>
    </row>
    <row r="3447" spans="3:3" s="2" customFormat="1" x14ac:dyDescent="0.25">
      <c r="C3447" s="3"/>
    </row>
    <row r="3448" spans="3:3" s="2" customFormat="1" x14ac:dyDescent="0.25">
      <c r="C3448" s="3"/>
    </row>
    <row r="3449" spans="3:3" s="2" customFormat="1" x14ac:dyDescent="0.25">
      <c r="C3449" s="3"/>
    </row>
    <row r="3450" spans="3:3" s="2" customFormat="1" x14ac:dyDescent="0.25">
      <c r="C3450" s="3"/>
    </row>
    <row r="3451" spans="3:3" s="2" customFormat="1" x14ac:dyDescent="0.25">
      <c r="C3451" s="3"/>
    </row>
    <row r="3452" spans="3:3" s="2" customFormat="1" x14ac:dyDescent="0.25">
      <c r="C3452" s="3"/>
    </row>
    <row r="3453" spans="3:3" s="2" customFormat="1" x14ac:dyDescent="0.25">
      <c r="C3453" s="3"/>
    </row>
    <row r="3454" spans="3:3" s="2" customFormat="1" x14ac:dyDescent="0.25">
      <c r="C3454" s="3"/>
    </row>
    <row r="3455" spans="3:3" s="2" customFormat="1" x14ac:dyDescent="0.25">
      <c r="C3455" s="3"/>
    </row>
    <row r="3456" spans="3:3" s="2" customFormat="1" x14ac:dyDescent="0.25">
      <c r="C3456" s="3"/>
    </row>
    <row r="3457" spans="3:3" s="2" customFormat="1" x14ac:dyDescent="0.25">
      <c r="C3457" s="3"/>
    </row>
    <row r="3458" spans="3:3" s="2" customFormat="1" x14ac:dyDescent="0.25">
      <c r="C3458" s="3"/>
    </row>
    <row r="3459" spans="3:3" s="2" customFormat="1" x14ac:dyDescent="0.25">
      <c r="C3459" s="3"/>
    </row>
    <row r="3460" spans="3:3" s="2" customFormat="1" x14ac:dyDescent="0.25">
      <c r="C3460" s="3"/>
    </row>
    <row r="3461" spans="3:3" s="2" customFormat="1" x14ac:dyDescent="0.25">
      <c r="C3461" s="3"/>
    </row>
    <row r="3462" spans="3:3" s="2" customFormat="1" x14ac:dyDescent="0.25">
      <c r="C3462" s="3"/>
    </row>
    <row r="3463" spans="3:3" s="2" customFormat="1" x14ac:dyDescent="0.25">
      <c r="C3463" s="3"/>
    </row>
    <row r="3464" spans="3:3" s="2" customFormat="1" x14ac:dyDescent="0.25">
      <c r="C3464" s="3"/>
    </row>
    <row r="3465" spans="3:3" s="2" customFormat="1" x14ac:dyDescent="0.25">
      <c r="C3465" s="3"/>
    </row>
    <row r="3466" spans="3:3" s="2" customFormat="1" x14ac:dyDescent="0.25">
      <c r="C3466" s="3"/>
    </row>
    <row r="3467" spans="3:3" s="2" customFormat="1" x14ac:dyDescent="0.25">
      <c r="C3467" s="3"/>
    </row>
    <row r="3468" spans="3:3" s="2" customFormat="1" x14ac:dyDescent="0.25">
      <c r="C3468" s="3"/>
    </row>
    <row r="3469" spans="3:3" s="2" customFormat="1" x14ac:dyDescent="0.25">
      <c r="C3469" s="3"/>
    </row>
    <row r="3470" spans="3:3" s="2" customFormat="1" x14ac:dyDescent="0.25">
      <c r="C3470" s="3"/>
    </row>
    <row r="3471" spans="3:3" s="2" customFormat="1" x14ac:dyDescent="0.25">
      <c r="C3471" s="3"/>
    </row>
    <row r="3472" spans="3:3" s="2" customFormat="1" x14ac:dyDescent="0.25">
      <c r="C3472" s="3"/>
    </row>
    <row r="3473" spans="3:3" s="2" customFormat="1" x14ac:dyDescent="0.25">
      <c r="C3473" s="3"/>
    </row>
    <row r="3474" spans="3:3" s="2" customFormat="1" x14ac:dyDescent="0.25">
      <c r="C3474" s="3"/>
    </row>
    <row r="3475" spans="3:3" s="2" customFormat="1" x14ac:dyDescent="0.25">
      <c r="C3475" s="3"/>
    </row>
    <row r="3476" spans="3:3" s="2" customFormat="1" x14ac:dyDescent="0.25">
      <c r="C3476" s="3"/>
    </row>
    <row r="3477" spans="3:3" s="2" customFormat="1" x14ac:dyDescent="0.25">
      <c r="C3477" s="3"/>
    </row>
    <row r="3478" spans="3:3" s="2" customFormat="1" x14ac:dyDescent="0.25">
      <c r="C3478" s="3"/>
    </row>
    <row r="3479" spans="3:3" s="2" customFormat="1" x14ac:dyDescent="0.25">
      <c r="C3479" s="3"/>
    </row>
    <row r="3480" spans="3:3" s="2" customFormat="1" x14ac:dyDescent="0.25">
      <c r="C3480" s="3"/>
    </row>
    <row r="3481" spans="3:3" s="2" customFormat="1" x14ac:dyDescent="0.25">
      <c r="C3481" s="3"/>
    </row>
    <row r="3482" spans="3:3" s="2" customFormat="1" x14ac:dyDescent="0.25">
      <c r="C3482" s="3"/>
    </row>
    <row r="3483" spans="3:3" s="2" customFormat="1" x14ac:dyDescent="0.25">
      <c r="C3483" s="3"/>
    </row>
    <row r="3484" spans="3:3" s="2" customFormat="1" x14ac:dyDescent="0.25">
      <c r="C3484" s="3"/>
    </row>
    <row r="3485" spans="3:3" s="2" customFormat="1" x14ac:dyDescent="0.25">
      <c r="C3485" s="3"/>
    </row>
    <row r="3486" spans="3:3" s="2" customFormat="1" x14ac:dyDescent="0.25">
      <c r="C3486" s="3"/>
    </row>
    <row r="3487" spans="3:3" s="2" customFormat="1" x14ac:dyDescent="0.25">
      <c r="C3487" s="3"/>
    </row>
    <row r="3488" spans="3:3" s="2" customFormat="1" x14ac:dyDescent="0.25">
      <c r="C3488" s="3"/>
    </row>
    <row r="3489" spans="3:3" s="2" customFormat="1" x14ac:dyDescent="0.25">
      <c r="C3489" s="3"/>
    </row>
    <row r="3490" spans="3:3" s="2" customFormat="1" x14ac:dyDescent="0.25">
      <c r="C3490" s="3"/>
    </row>
    <row r="3491" spans="3:3" s="2" customFormat="1" x14ac:dyDescent="0.25">
      <c r="C3491" s="3"/>
    </row>
    <row r="3492" spans="3:3" s="2" customFormat="1" x14ac:dyDescent="0.25">
      <c r="C3492" s="3"/>
    </row>
    <row r="3493" spans="3:3" s="2" customFormat="1" x14ac:dyDescent="0.25">
      <c r="C3493" s="3"/>
    </row>
    <row r="3494" spans="3:3" s="2" customFormat="1" x14ac:dyDescent="0.25">
      <c r="C3494" s="3"/>
    </row>
    <row r="3495" spans="3:3" s="2" customFormat="1" x14ac:dyDescent="0.25">
      <c r="C3495" s="3"/>
    </row>
    <row r="3496" spans="3:3" s="2" customFormat="1" x14ac:dyDescent="0.25">
      <c r="C3496" s="3"/>
    </row>
    <row r="3497" spans="3:3" s="2" customFormat="1" x14ac:dyDescent="0.25">
      <c r="C3497" s="3"/>
    </row>
    <row r="3498" spans="3:3" s="2" customFormat="1" x14ac:dyDescent="0.25">
      <c r="C3498" s="3"/>
    </row>
    <row r="3499" spans="3:3" s="2" customFormat="1" x14ac:dyDescent="0.25">
      <c r="C3499" s="3"/>
    </row>
    <row r="3500" spans="3:3" s="2" customFormat="1" x14ac:dyDescent="0.25">
      <c r="C3500" s="3"/>
    </row>
    <row r="3501" spans="3:3" s="2" customFormat="1" x14ac:dyDescent="0.25">
      <c r="C3501" s="3"/>
    </row>
    <row r="3502" spans="3:3" s="2" customFormat="1" x14ac:dyDescent="0.25">
      <c r="C3502" s="3"/>
    </row>
    <row r="3503" spans="3:3" s="2" customFormat="1" x14ac:dyDescent="0.25">
      <c r="C3503" s="3"/>
    </row>
    <row r="3504" spans="3:3" s="2" customFormat="1" x14ac:dyDescent="0.25">
      <c r="C3504" s="3"/>
    </row>
    <row r="3505" spans="3:3" s="2" customFormat="1" x14ac:dyDescent="0.25">
      <c r="C3505" s="3"/>
    </row>
    <row r="3506" spans="3:3" s="2" customFormat="1" x14ac:dyDescent="0.25">
      <c r="C3506" s="3"/>
    </row>
    <row r="3507" spans="3:3" s="2" customFormat="1" x14ac:dyDescent="0.25">
      <c r="C3507" s="3"/>
    </row>
    <row r="3508" spans="3:3" s="2" customFormat="1" x14ac:dyDescent="0.25">
      <c r="C3508" s="3"/>
    </row>
    <row r="3509" spans="3:3" s="2" customFormat="1" x14ac:dyDescent="0.25">
      <c r="C3509" s="3"/>
    </row>
    <row r="3510" spans="3:3" s="2" customFormat="1" x14ac:dyDescent="0.25">
      <c r="C3510" s="3"/>
    </row>
    <row r="3511" spans="3:3" s="2" customFormat="1" x14ac:dyDescent="0.25">
      <c r="C3511" s="3"/>
    </row>
    <row r="3512" spans="3:3" s="2" customFormat="1" x14ac:dyDescent="0.25">
      <c r="C3512" s="3"/>
    </row>
    <row r="3513" spans="3:3" s="2" customFormat="1" x14ac:dyDescent="0.25">
      <c r="C3513" s="3"/>
    </row>
    <row r="3514" spans="3:3" s="2" customFormat="1" x14ac:dyDescent="0.25">
      <c r="C3514" s="3"/>
    </row>
    <row r="3515" spans="3:3" s="2" customFormat="1" x14ac:dyDescent="0.25">
      <c r="C3515" s="3"/>
    </row>
    <row r="3516" spans="3:3" s="2" customFormat="1" x14ac:dyDescent="0.25">
      <c r="C3516" s="3"/>
    </row>
    <row r="3517" spans="3:3" s="2" customFormat="1" x14ac:dyDescent="0.25">
      <c r="C3517" s="3"/>
    </row>
    <row r="3518" spans="3:3" s="2" customFormat="1" x14ac:dyDescent="0.25">
      <c r="C3518" s="3"/>
    </row>
    <row r="3519" spans="3:3" s="2" customFormat="1" x14ac:dyDescent="0.25">
      <c r="C3519" s="3"/>
    </row>
    <row r="3520" spans="3:3" s="2" customFormat="1" x14ac:dyDescent="0.25">
      <c r="C3520" s="3"/>
    </row>
    <row r="3521" spans="3:3" s="2" customFormat="1" x14ac:dyDescent="0.25">
      <c r="C3521" s="3"/>
    </row>
    <row r="3522" spans="3:3" s="2" customFormat="1" x14ac:dyDescent="0.25">
      <c r="C3522" s="3"/>
    </row>
    <row r="3523" spans="3:3" s="2" customFormat="1" x14ac:dyDescent="0.25">
      <c r="C3523" s="3"/>
    </row>
    <row r="3524" spans="3:3" s="2" customFormat="1" x14ac:dyDescent="0.25">
      <c r="C3524" s="3"/>
    </row>
    <row r="3525" spans="3:3" s="2" customFormat="1" x14ac:dyDescent="0.25">
      <c r="C3525" s="3"/>
    </row>
    <row r="3526" spans="3:3" s="2" customFormat="1" x14ac:dyDescent="0.25">
      <c r="C3526" s="3"/>
    </row>
    <row r="3527" spans="3:3" s="2" customFormat="1" x14ac:dyDescent="0.25">
      <c r="C3527" s="3"/>
    </row>
    <row r="3528" spans="3:3" s="2" customFormat="1" x14ac:dyDescent="0.25">
      <c r="C3528" s="3"/>
    </row>
    <row r="3529" spans="3:3" s="2" customFormat="1" x14ac:dyDescent="0.25">
      <c r="C3529" s="3"/>
    </row>
    <row r="3530" spans="3:3" s="2" customFormat="1" x14ac:dyDescent="0.25">
      <c r="C3530" s="3"/>
    </row>
    <row r="3531" spans="3:3" s="2" customFormat="1" x14ac:dyDescent="0.25">
      <c r="C3531" s="3"/>
    </row>
    <row r="3532" spans="3:3" s="2" customFormat="1" x14ac:dyDescent="0.25">
      <c r="C3532" s="3"/>
    </row>
    <row r="3533" spans="3:3" s="2" customFormat="1" x14ac:dyDescent="0.25">
      <c r="C3533" s="3"/>
    </row>
    <row r="3534" spans="3:3" s="2" customFormat="1" x14ac:dyDescent="0.25">
      <c r="C3534" s="3"/>
    </row>
    <row r="3535" spans="3:3" s="2" customFormat="1" x14ac:dyDescent="0.25">
      <c r="C3535" s="3"/>
    </row>
    <row r="3536" spans="3:3" s="2" customFormat="1" x14ac:dyDescent="0.25">
      <c r="C3536" s="3"/>
    </row>
    <row r="3537" spans="3:3" s="2" customFormat="1" x14ac:dyDescent="0.25">
      <c r="C3537" s="3"/>
    </row>
    <row r="3538" spans="3:3" s="2" customFormat="1" x14ac:dyDescent="0.25">
      <c r="C3538" s="3"/>
    </row>
    <row r="3539" spans="3:3" s="2" customFormat="1" x14ac:dyDescent="0.25">
      <c r="C3539" s="3"/>
    </row>
    <row r="3540" spans="3:3" s="2" customFormat="1" x14ac:dyDescent="0.25">
      <c r="C3540" s="3"/>
    </row>
    <row r="3541" spans="3:3" s="2" customFormat="1" x14ac:dyDescent="0.25">
      <c r="C3541" s="3"/>
    </row>
    <row r="3542" spans="3:3" s="2" customFormat="1" x14ac:dyDescent="0.25">
      <c r="C3542" s="3"/>
    </row>
    <row r="3543" spans="3:3" s="2" customFormat="1" x14ac:dyDescent="0.25">
      <c r="C3543" s="3"/>
    </row>
    <row r="3544" spans="3:3" s="2" customFormat="1" x14ac:dyDescent="0.25">
      <c r="C3544" s="3"/>
    </row>
    <row r="3545" spans="3:3" s="2" customFormat="1" x14ac:dyDescent="0.25">
      <c r="C3545" s="3"/>
    </row>
    <row r="3546" spans="3:3" s="2" customFormat="1" x14ac:dyDescent="0.25">
      <c r="C3546" s="3"/>
    </row>
    <row r="3547" spans="3:3" s="2" customFormat="1" x14ac:dyDescent="0.25">
      <c r="C3547" s="3"/>
    </row>
    <row r="3548" spans="3:3" s="2" customFormat="1" x14ac:dyDescent="0.25">
      <c r="C3548" s="3"/>
    </row>
    <row r="3549" spans="3:3" s="2" customFormat="1" x14ac:dyDescent="0.25">
      <c r="C3549" s="3"/>
    </row>
    <row r="3550" spans="3:3" s="2" customFormat="1" x14ac:dyDescent="0.25">
      <c r="C3550" s="3"/>
    </row>
    <row r="3551" spans="3:3" s="2" customFormat="1" x14ac:dyDescent="0.25">
      <c r="C3551" s="3"/>
    </row>
    <row r="3552" spans="3:3" s="2" customFormat="1" x14ac:dyDescent="0.25">
      <c r="C3552" s="3"/>
    </row>
    <row r="3553" spans="3:3" s="2" customFormat="1" x14ac:dyDescent="0.25">
      <c r="C3553" s="3"/>
    </row>
    <row r="3554" spans="3:3" s="2" customFormat="1" x14ac:dyDescent="0.25">
      <c r="C3554" s="3"/>
    </row>
    <row r="3555" spans="3:3" s="2" customFormat="1" x14ac:dyDescent="0.25">
      <c r="C3555" s="3"/>
    </row>
    <row r="3556" spans="3:3" s="2" customFormat="1" x14ac:dyDescent="0.25">
      <c r="C3556" s="3"/>
    </row>
    <row r="3557" spans="3:3" s="2" customFormat="1" x14ac:dyDescent="0.25">
      <c r="C3557" s="3"/>
    </row>
    <row r="3558" spans="3:3" s="2" customFormat="1" x14ac:dyDescent="0.25">
      <c r="C3558" s="3"/>
    </row>
    <row r="3559" spans="3:3" s="2" customFormat="1" x14ac:dyDescent="0.25">
      <c r="C3559" s="3"/>
    </row>
    <row r="3560" spans="3:3" s="2" customFormat="1" x14ac:dyDescent="0.25">
      <c r="C3560" s="3"/>
    </row>
    <row r="3561" spans="3:3" s="2" customFormat="1" x14ac:dyDescent="0.25">
      <c r="C3561" s="3"/>
    </row>
    <row r="3562" spans="3:3" s="2" customFormat="1" x14ac:dyDescent="0.25">
      <c r="C3562" s="3"/>
    </row>
    <row r="3563" spans="3:3" s="2" customFormat="1" x14ac:dyDescent="0.25">
      <c r="C3563" s="3"/>
    </row>
    <row r="3564" spans="3:3" s="2" customFormat="1" x14ac:dyDescent="0.25">
      <c r="C3564" s="3"/>
    </row>
    <row r="3565" spans="3:3" s="2" customFormat="1" x14ac:dyDescent="0.25">
      <c r="C3565" s="3"/>
    </row>
    <row r="3566" spans="3:3" s="2" customFormat="1" x14ac:dyDescent="0.25">
      <c r="C3566" s="3"/>
    </row>
    <row r="3567" spans="3:3" s="2" customFormat="1" x14ac:dyDescent="0.25">
      <c r="C3567" s="3"/>
    </row>
    <row r="3568" spans="3:3" s="2" customFormat="1" x14ac:dyDescent="0.25">
      <c r="C3568" s="3"/>
    </row>
    <row r="3569" spans="3:3" s="2" customFormat="1" x14ac:dyDescent="0.25">
      <c r="C3569" s="3"/>
    </row>
    <row r="3570" spans="3:3" s="2" customFormat="1" x14ac:dyDescent="0.25">
      <c r="C3570" s="3"/>
    </row>
    <row r="3571" spans="3:3" s="2" customFormat="1" x14ac:dyDescent="0.25">
      <c r="C3571" s="3"/>
    </row>
    <row r="3572" spans="3:3" s="2" customFormat="1" x14ac:dyDescent="0.25">
      <c r="C3572" s="3"/>
    </row>
    <row r="3573" spans="3:3" s="2" customFormat="1" x14ac:dyDescent="0.25">
      <c r="C3573" s="3"/>
    </row>
    <row r="3574" spans="3:3" s="2" customFormat="1" x14ac:dyDescent="0.25">
      <c r="C3574" s="3"/>
    </row>
    <row r="3575" spans="3:3" s="2" customFormat="1" x14ac:dyDescent="0.25">
      <c r="C3575" s="3"/>
    </row>
    <row r="3576" spans="3:3" s="2" customFormat="1" x14ac:dyDescent="0.25">
      <c r="C3576" s="3"/>
    </row>
    <row r="3577" spans="3:3" s="2" customFormat="1" x14ac:dyDescent="0.25">
      <c r="C3577" s="3"/>
    </row>
    <row r="3578" spans="3:3" s="2" customFormat="1" x14ac:dyDescent="0.25">
      <c r="C3578" s="3"/>
    </row>
    <row r="3579" spans="3:3" s="2" customFormat="1" x14ac:dyDescent="0.25">
      <c r="C3579" s="3"/>
    </row>
    <row r="3580" spans="3:3" s="2" customFormat="1" x14ac:dyDescent="0.25">
      <c r="C3580" s="3"/>
    </row>
    <row r="3581" spans="3:3" s="2" customFormat="1" x14ac:dyDescent="0.25">
      <c r="C3581" s="3"/>
    </row>
    <row r="3582" spans="3:3" s="2" customFormat="1" x14ac:dyDescent="0.25">
      <c r="C3582" s="3"/>
    </row>
    <row r="3583" spans="3:3" s="2" customFormat="1" x14ac:dyDescent="0.25">
      <c r="C3583" s="3"/>
    </row>
    <row r="3584" spans="3:3" s="2" customFormat="1" x14ac:dyDescent="0.25">
      <c r="C3584" s="3"/>
    </row>
    <row r="3585" spans="3:3" s="2" customFormat="1" x14ac:dyDescent="0.25">
      <c r="C3585" s="3"/>
    </row>
    <row r="3586" spans="3:3" s="2" customFormat="1" x14ac:dyDescent="0.25">
      <c r="C3586" s="3"/>
    </row>
    <row r="3587" spans="3:3" s="2" customFormat="1" x14ac:dyDescent="0.25">
      <c r="C3587" s="3"/>
    </row>
    <row r="3588" spans="3:3" s="2" customFormat="1" x14ac:dyDescent="0.25">
      <c r="C3588" s="3"/>
    </row>
    <row r="3589" spans="3:3" s="2" customFormat="1" x14ac:dyDescent="0.25">
      <c r="C3589" s="3"/>
    </row>
    <row r="3590" spans="3:3" s="2" customFormat="1" x14ac:dyDescent="0.25">
      <c r="C3590" s="3"/>
    </row>
    <row r="3591" spans="3:3" s="2" customFormat="1" x14ac:dyDescent="0.25">
      <c r="C3591" s="3"/>
    </row>
    <row r="3592" spans="3:3" s="2" customFormat="1" x14ac:dyDescent="0.25">
      <c r="C3592" s="3"/>
    </row>
    <row r="3593" spans="3:3" s="2" customFormat="1" x14ac:dyDescent="0.25">
      <c r="C3593" s="3"/>
    </row>
    <row r="3594" spans="3:3" s="2" customFormat="1" x14ac:dyDescent="0.25">
      <c r="C3594" s="3"/>
    </row>
    <row r="3595" spans="3:3" s="2" customFormat="1" x14ac:dyDescent="0.25">
      <c r="C3595" s="3"/>
    </row>
    <row r="3596" spans="3:3" s="2" customFormat="1" x14ac:dyDescent="0.25">
      <c r="C3596" s="3"/>
    </row>
    <row r="3597" spans="3:3" s="2" customFormat="1" x14ac:dyDescent="0.25">
      <c r="C3597" s="3"/>
    </row>
    <row r="3598" spans="3:3" s="2" customFormat="1" x14ac:dyDescent="0.25">
      <c r="C3598" s="3"/>
    </row>
    <row r="3599" spans="3:3" s="2" customFormat="1" x14ac:dyDescent="0.25">
      <c r="C3599" s="3"/>
    </row>
    <row r="3600" spans="3:3" s="2" customFormat="1" x14ac:dyDescent="0.25">
      <c r="C3600" s="3"/>
    </row>
    <row r="3601" spans="3:3" s="2" customFormat="1" x14ac:dyDescent="0.25">
      <c r="C3601" s="3"/>
    </row>
    <row r="3602" spans="3:3" s="2" customFormat="1" x14ac:dyDescent="0.25">
      <c r="C3602" s="3"/>
    </row>
    <row r="3603" spans="3:3" s="2" customFormat="1" x14ac:dyDescent="0.25">
      <c r="C3603" s="3"/>
    </row>
    <row r="3604" spans="3:3" s="2" customFormat="1" x14ac:dyDescent="0.25">
      <c r="C3604" s="3"/>
    </row>
    <row r="3605" spans="3:3" s="2" customFormat="1" x14ac:dyDescent="0.25">
      <c r="C3605" s="3"/>
    </row>
    <row r="3606" spans="3:3" s="2" customFormat="1" x14ac:dyDescent="0.25">
      <c r="C3606" s="3"/>
    </row>
    <row r="3607" spans="3:3" s="2" customFormat="1" x14ac:dyDescent="0.25">
      <c r="C3607" s="3"/>
    </row>
    <row r="3608" spans="3:3" s="2" customFormat="1" x14ac:dyDescent="0.25">
      <c r="C3608" s="3"/>
    </row>
    <row r="3609" spans="3:3" s="2" customFormat="1" x14ac:dyDescent="0.25">
      <c r="C3609" s="3"/>
    </row>
    <row r="3610" spans="3:3" s="2" customFormat="1" x14ac:dyDescent="0.25">
      <c r="C3610" s="3"/>
    </row>
    <row r="3611" spans="3:3" s="2" customFormat="1" x14ac:dyDescent="0.25">
      <c r="C3611" s="3"/>
    </row>
    <row r="3612" spans="3:3" s="2" customFormat="1" x14ac:dyDescent="0.25">
      <c r="C3612" s="3"/>
    </row>
    <row r="3613" spans="3:3" s="2" customFormat="1" x14ac:dyDescent="0.25">
      <c r="C3613" s="3"/>
    </row>
    <row r="3614" spans="3:3" s="2" customFormat="1" x14ac:dyDescent="0.25">
      <c r="C3614" s="3"/>
    </row>
    <row r="3615" spans="3:3" s="2" customFormat="1" x14ac:dyDescent="0.25">
      <c r="C3615" s="3"/>
    </row>
    <row r="3616" spans="3:3" s="2" customFormat="1" x14ac:dyDescent="0.25">
      <c r="C3616" s="3"/>
    </row>
    <row r="3617" spans="3:3" s="2" customFormat="1" x14ac:dyDescent="0.25">
      <c r="C3617" s="3"/>
    </row>
    <row r="3618" spans="3:3" s="2" customFormat="1" x14ac:dyDescent="0.25">
      <c r="C3618" s="3"/>
    </row>
    <row r="3619" spans="3:3" s="2" customFormat="1" x14ac:dyDescent="0.25">
      <c r="C3619" s="3"/>
    </row>
    <row r="3620" spans="3:3" s="2" customFormat="1" x14ac:dyDescent="0.25">
      <c r="C3620" s="3"/>
    </row>
    <row r="3621" spans="3:3" s="2" customFormat="1" x14ac:dyDescent="0.25">
      <c r="C3621" s="3"/>
    </row>
    <row r="3622" spans="3:3" s="2" customFormat="1" x14ac:dyDescent="0.25">
      <c r="C3622" s="3"/>
    </row>
    <row r="3623" spans="3:3" s="2" customFormat="1" x14ac:dyDescent="0.25">
      <c r="C3623" s="3"/>
    </row>
    <row r="3624" spans="3:3" s="2" customFormat="1" x14ac:dyDescent="0.25">
      <c r="C3624" s="3"/>
    </row>
    <row r="3625" spans="3:3" s="2" customFormat="1" x14ac:dyDescent="0.25">
      <c r="C3625" s="3"/>
    </row>
    <row r="3626" spans="3:3" s="2" customFormat="1" x14ac:dyDescent="0.25">
      <c r="C3626" s="3"/>
    </row>
    <row r="3627" spans="3:3" s="2" customFormat="1" x14ac:dyDescent="0.25">
      <c r="C3627" s="3"/>
    </row>
    <row r="3628" spans="3:3" s="2" customFormat="1" x14ac:dyDescent="0.25">
      <c r="C3628" s="3"/>
    </row>
    <row r="3629" spans="3:3" s="2" customFormat="1" x14ac:dyDescent="0.25">
      <c r="C3629" s="3"/>
    </row>
    <row r="3630" spans="3:3" s="2" customFormat="1" x14ac:dyDescent="0.25">
      <c r="C3630" s="3"/>
    </row>
    <row r="3631" spans="3:3" s="2" customFormat="1" x14ac:dyDescent="0.25">
      <c r="C3631" s="3"/>
    </row>
    <row r="3632" spans="3:3" s="2" customFormat="1" x14ac:dyDescent="0.25">
      <c r="C3632" s="3"/>
    </row>
    <row r="3633" spans="3:3" s="2" customFormat="1" x14ac:dyDescent="0.25">
      <c r="C3633" s="3"/>
    </row>
    <row r="3634" spans="3:3" s="2" customFormat="1" x14ac:dyDescent="0.25">
      <c r="C3634" s="3"/>
    </row>
    <row r="3635" spans="3:3" s="2" customFormat="1" x14ac:dyDescent="0.25">
      <c r="C3635" s="3"/>
    </row>
    <row r="3636" spans="3:3" s="2" customFormat="1" x14ac:dyDescent="0.25">
      <c r="C3636" s="3"/>
    </row>
    <row r="3637" spans="3:3" s="2" customFormat="1" x14ac:dyDescent="0.25">
      <c r="C3637" s="3"/>
    </row>
    <row r="3638" spans="3:3" s="2" customFormat="1" x14ac:dyDescent="0.25">
      <c r="C3638" s="3"/>
    </row>
    <row r="3639" spans="3:3" s="2" customFormat="1" x14ac:dyDescent="0.25">
      <c r="C3639" s="3"/>
    </row>
    <row r="3640" spans="3:3" s="2" customFormat="1" x14ac:dyDescent="0.25">
      <c r="C3640" s="3"/>
    </row>
    <row r="3641" spans="3:3" s="2" customFormat="1" x14ac:dyDescent="0.25">
      <c r="C3641" s="3"/>
    </row>
    <row r="3642" spans="3:3" s="2" customFormat="1" x14ac:dyDescent="0.25">
      <c r="C3642" s="3"/>
    </row>
    <row r="3643" spans="3:3" s="2" customFormat="1" x14ac:dyDescent="0.25">
      <c r="C3643" s="3"/>
    </row>
    <row r="3644" spans="3:3" s="2" customFormat="1" x14ac:dyDescent="0.25">
      <c r="C3644" s="3"/>
    </row>
    <row r="3645" spans="3:3" s="2" customFormat="1" x14ac:dyDescent="0.25">
      <c r="C3645" s="3"/>
    </row>
    <row r="3646" spans="3:3" s="2" customFormat="1" x14ac:dyDescent="0.25">
      <c r="C3646" s="3"/>
    </row>
    <row r="3647" spans="3:3" s="2" customFormat="1" x14ac:dyDescent="0.25">
      <c r="C3647" s="3"/>
    </row>
    <row r="3648" spans="3:3" s="2" customFormat="1" x14ac:dyDescent="0.25">
      <c r="C3648" s="3"/>
    </row>
    <row r="3649" spans="3:3" s="2" customFormat="1" x14ac:dyDescent="0.25">
      <c r="C3649" s="3"/>
    </row>
    <row r="3650" spans="3:3" s="2" customFormat="1" x14ac:dyDescent="0.25">
      <c r="C3650" s="3"/>
    </row>
    <row r="3651" spans="3:3" s="2" customFormat="1" x14ac:dyDescent="0.25">
      <c r="C3651" s="3"/>
    </row>
    <row r="3652" spans="3:3" s="2" customFormat="1" x14ac:dyDescent="0.25">
      <c r="C3652" s="3"/>
    </row>
    <row r="3653" spans="3:3" s="2" customFormat="1" x14ac:dyDescent="0.25">
      <c r="C3653" s="3"/>
    </row>
    <row r="3654" spans="3:3" s="2" customFormat="1" x14ac:dyDescent="0.25">
      <c r="C3654" s="3"/>
    </row>
    <row r="3655" spans="3:3" s="2" customFormat="1" x14ac:dyDescent="0.25">
      <c r="C3655" s="3"/>
    </row>
    <row r="3656" spans="3:3" s="2" customFormat="1" x14ac:dyDescent="0.25">
      <c r="C3656" s="3"/>
    </row>
    <row r="3657" spans="3:3" s="2" customFormat="1" x14ac:dyDescent="0.25">
      <c r="C3657" s="3"/>
    </row>
    <row r="3658" spans="3:3" s="2" customFormat="1" x14ac:dyDescent="0.25">
      <c r="C3658" s="3"/>
    </row>
    <row r="3659" spans="3:3" s="2" customFormat="1" x14ac:dyDescent="0.25">
      <c r="C3659" s="3"/>
    </row>
    <row r="3660" spans="3:3" s="2" customFormat="1" x14ac:dyDescent="0.25">
      <c r="C3660" s="3"/>
    </row>
    <row r="3661" spans="3:3" s="2" customFormat="1" x14ac:dyDescent="0.25">
      <c r="C3661" s="3"/>
    </row>
    <row r="3662" spans="3:3" s="2" customFormat="1" x14ac:dyDescent="0.25">
      <c r="C3662" s="3"/>
    </row>
    <row r="3663" spans="3:3" s="2" customFormat="1" x14ac:dyDescent="0.25">
      <c r="C3663" s="3"/>
    </row>
    <row r="3664" spans="3:3" s="2" customFormat="1" x14ac:dyDescent="0.25">
      <c r="C3664" s="3"/>
    </row>
    <row r="3665" spans="3:3" s="2" customFormat="1" x14ac:dyDescent="0.25">
      <c r="C3665" s="3"/>
    </row>
    <row r="3666" spans="3:3" s="2" customFormat="1" x14ac:dyDescent="0.25">
      <c r="C3666" s="3"/>
    </row>
    <row r="3667" spans="3:3" s="2" customFormat="1" x14ac:dyDescent="0.25">
      <c r="C3667" s="3"/>
    </row>
    <row r="3668" spans="3:3" s="2" customFormat="1" x14ac:dyDescent="0.25">
      <c r="C3668" s="3"/>
    </row>
    <row r="3669" spans="3:3" s="2" customFormat="1" x14ac:dyDescent="0.25">
      <c r="C3669" s="3"/>
    </row>
    <row r="3670" spans="3:3" s="2" customFormat="1" x14ac:dyDescent="0.25">
      <c r="C3670" s="3"/>
    </row>
    <row r="3671" spans="3:3" s="2" customFormat="1" x14ac:dyDescent="0.25">
      <c r="C3671" s="3"/>
    </row>
    <row r="3672" spans="3:3" s="2" customFormat="1" x14ac:dyDescent="0.25">
      <c r="C3672" s="3"/>
    </row>
    <row r="3673" spans="3:3" s="2" customFormat="1" x14ac:dyDescent="0.25">
      <c r="C3673" s="3"/>
    </row>
    <row r="3674" spans="3:3" s="2" customFormat="1" x14ac:dyDescent="0.25">
      <c r="C3674" s="3"/>
    </row>
    <row r="3675" spans="3:3" s="2" customFormat="1" x14ac:dyDescent="0.25">
      <c r="C3675" s="3"/>
    </row>
    <row r="3676" spans="3:3" s="2" customFormat="1" x14ac:dyDescent="0.25">
      <c r="C3676" s="3"/>
    </row>
    <row r="3677" spans="3:3" s="2" customFormat="1" x14ac:dyDescent="0.25">
      <c r="C3677" s="3"/>
    </row>
    <row r="3678" spans="3:3" s="2" customFormat="1" x14ac:dyDescent="0.25">
      <c r="C3678" s="3"/>
    </row>
    <row r="3679" spans="3:3" s="2" customFormat="1" x14ac:dyDescent="0.25">
      <c r="C3679" s="3"/>
    </row>
    <row r="3680" spans="3:3" s="2" customFormat="1" x14ac:dyDescent="0.25">
      <c r="C3680" s="3"/>
    </row>
    <row r="3681" spans="3:3" s="2" customFormat="1" x14ac:dyDescent="0.25">
      <c r="C3681" s="3"/>
    </row>
    <row r="3682" spans="3:3" s="2" customFormat="1" x14ac:dyDescent="0.25">
      <c r="C3682" s="3"/>
    </row>
    <row r="3683" spans="3:3" s="2" customFormat="1" x14ac:dyDescent="0.25">
      <c r="C3683" s="3"/>
    </row>
    <row r="3684" spans="3:3" s="2" customFormat="1" x14ac:dyDescent="0.25">
      <c r="C3684" s="3"/>
    </row>
    <row r="3685" spans="3:3" s="2" customFormat="1" x14ac:dyDescent="0.25">
      <c r="C3685" s="3"/>
    </row>
    <row r="3686" spans="3:3" s="2" customFormat="1" x14ac:dyDescent="0.25">
      <c r="C3686" s="3"/>
    </row>
    <row r="3687" spans="3:3" s="2" customFormat="1" x14ac:dyDescent="0.25">
      <c r="C3687" s="3"/>
    </row>
    <row r="3688" spans="3:3" s="2" customFormat="1" x14ac:dyDescent="0.25">
      <c r="C3688" s="3"/>
    </row>
    <row r="3689" spans="3:3" s="2" customFormat="1" x14ac:dyDescent="0.25">
      <c r="C3689" s="3"/>
    </row>
    <row r="3690" spans="3:3" s="2" customFormat="1" x14ac:dyDescent="0.25">
      <c r="C3690" s="3"/>
    </row>
    <row r="3691" spans="3:3" s="2" customFormat="1" x14ac:dyDescent="0.25">
      <c r="C3691" s="3"/>
    </row>
    <row r="3692" spans="3:3" s="2" customFormat="1" x14ac:dyDescent="0.25">
      <c r="C3692" s="3"/>
    </row>
    <row r="3693" spans="3:3" s="2" customFormat="1" x14ac:dyDescent="0.25">
      <c r="C3693" s="3"/>
    </row>
    <row r="3694" spans="3:3" s="2" customFormat="1" x14ac:dyDescent="0.25">
      <c r="C3694" s="3"/>
    </row>
    <row r="3695" spans="3:3" s="2" customFormat="1" x14ac:dyDescent="0.25">
      <c r="C3695" s="3"/>
    </row>
    <row r="3696" spans="3:3" s="2" customFormat="1" x14ac:dyDescent="0.25">
      <c r="C3696" s="3"/>
    </row>
    <row r="3697" spans="3:3" s="2" customFormat="1" x14ac:dyDescent="0.25">
      <c r="C3697" s="3"/>
    </row>
    <row r="3698" spans="3:3" s="2" customFormat="1" x14ac:dyDescent="0.25">
      <c r="C3698" s="3"/>
    </row>
    <row r="3699" spans="3:3" s="2" customFormat="1" x14ac:dyDescent="0.25">
      <c r="C3699" s="3"/>
    </row>
    <row r="3700" spans="3:3" s="2" customFormat="1" x14ac:dyDescent="0.25">
      <c r="C3700" s="3"/>
    </row>
    <row r="3701" spans="3:3" s="2" customFormat="1" x14ac:dyDescent="0.25">
      <c r="C3701" s="3"/>
    </row>
    <row r="3702" spans="3:3" s="2" customFormat="1" x14ac:dyDescent="0.25">
      <c r="C3702" s="3"/>
    </row>
    <row r="3703" spans="3:3" s="2" customFormat="1" x14ac:dyDescent="0.25">
      <c r="C3703" s="3"/>
    </row>
    <row r="3704" spans="3:3" s="2" customFormat="1" x14ac:dyDescent="0.25">
      <c r="C3704" s="3"/>
    </row>
    <row r="3705" spans="3:3" s="2" customFormat="1" x14ac:dyDescent="0.25">
      <c r="C3705" s="3"/>
    </row>
    <row r="3706" spans="3:3" s="2" customFormat="1" x14ac:dyDescent="0.25">
      <c r="C3706" s="3"/>
    </row>
    <row r="3707" spans="3:3" s="2" customFormat="1" x14ac:dyDescent="0.25">
      <c r="C3707" s="3"/>
    </row>
    <row r="3708" spans="3:3" s="2" customFormat="1" x14ac:dyDescent="0.25">
      <c r="C3708" s="3"/>
    </row>
    <row r="3709" spans="3:3" s="2" customFormat="1" x14ac:dyDescent="0.25">
      <c r="C3709" s="3"/>
    </row>
    <row r="3710" spans="3:3" s="2" customFormat="1" x14ac:dyDescent="0.25">
      <c r="C3710" s="3"/>
    </row>
    <row r="3711" spans="3:3" s="2" customFormat="1" x14ac:dyDescent="0.25">
      <c r="C3711" s="3"/>
    </row>
    <row r="3712" spans="3:3" s="2" customFormat="1" x14ac:dyDescent="0.25">
      <c r="C3712" s="3"/>
    </row>
    <row r="3713" spans="3:3" s="2" customFormat="1" x14ac:dyDescent="0.25">
      <c r="C3713" s="3"/>
    </row>
    <row r="3714" spans="3:3" s="2" customFormat="1" x14ac:dyDescent="0.25">
      <c r="C3714" s="3"/>
    </row>
    <row r="3715" spans="3:3" s="2" customFormat="1" x14ac:dyDescent="0.25">
      <c r="C3715" s="3"/>
    </row>
    <row r="3716" spans="3:3" s="2" customFormat="1" x14ac:dyDescent="0.25">
      <c r="C3716" s="3"/>
    </row>
    <row r="3717" spans="3:3" s="2" customFormat="1" x14ac:dyDescent="0.25">
      <c r="C3717" s="3"/>
    </row>
    <row r="3718" spans="3:3" s="2" customFormat="1" x14ac:dyDescent="0.25">
      <c r="C3718" s="3"/>
    </row>
    <row r="3719" spans="3:3" s="2" customFormat="1" x14ac:dyDescent="0.25">
      <c r="C3719" s="3"/>
    </row>
    <row r="3720" spans="3:3" s="2" customFormat="1" x14ac:dyDescent="0.25">
      <c r="C3720" s="3"/>
    </row>
    <row r="3721" spans="3:3" s="2" customFormat="1" x14ac:dyDescent="0.25">
      <c r="C3721" s="3"/>
    </row>
    <row r="3722" spans="3:3" s="2" customFormat="1" x14ac:dyDescent="0.25">
      <c r="C3722" s="3"/>
    </row>
    <row r="3723" spans="3:3" s="2" customFormat="1" x14ac:dyDescent="0.25">
      <c r="C3723" s="3"/>
    </row>
    <row r="3724" spans="3:3" s="2" customFormat="1" x14ac:dyDescent="0.25">
      <c r="C3724" s="3"/>
    </row>
    <row r="3725" spans="3:3" s="2" customFormat="1" x14ac:dyDescent="0.25">
      <c r="C3725" s="3"/>
    </row>
    <row r="3726" spans="3:3" s="2" customFormat="1" x14ac:dyDescent="0.25">
      <c r="C3726" s="3"/>
    </row>
    <row r="3727" spans="3:3" s="2" customFormat="1" x14ac:dyDescent="0.25">
      <c r="C3727" s="3"/>
    </row>
    <row r="3728" spans="3:3" s="2" customFormat="1" x14ac:dyDescent="0.25">
      <c r="C3728" s="3"/>
    </row>
    <row r="3729" spans="3:3" s="2" customFormat="1" x14ac:dyDescent="0.25">
      <c r="C3729" s="3"/>
    </row>
    <row r="3730" spans="3:3" s="2" customFormat="1" x14ac:dyDescent="0.25">
      <c r="C3730" s="3"/>
    </row>
    <row r="3731" spans="3:3" s="2" customFormat="1" x14ac:dyDescent="0.25">
      <c r="C3731" s="3"/>
    </row>
    <row r="3732" spans="3:3" s="2" customFormat="1" x14ac:dyDescent="0.25">
      <c r="C3732" s="3"/>
    </row>
    <row r="3733" spans="3:3" s="2" customFormat="1" x14ac:dyDescent="0.25">
      <c r="C3733" s="3"/>
    </row>
    <row r="3734" spans="3:3" s="2" customFormat="1" x14ac:dyDescent="0.25">
      <c r="C3734" s="3"/>
    </row>
    <row r="3735" spans="3:3" s="2" customFormat="1" x14ac:dyDescent="0.25">
      <c r="C3735" s="3"/>
    </row>
    <row r="3736" spans="3:3" s="2" customFormat="1" x14ac:dyDescent="0.25">
      <c r="C3736" s="3"/>
    </row>
    <row r="3737" spans="3:3" s="2" customFormat="1" x14ac:dyDescent="0.25">
      <c r="C3737" s="3"/>
    </row>
    <row r="3738" spans="3:3" s="2" customFormat="1" x14ac:dyDescent="0.25">
      <c r="C3738" s="3"/>
    </row>
    <row r="3739" spans="3:3" s="2" customFormat="1" x14ac:dyDescent="0.25">
      <c r="C3739" s="3"/>
    </row>
    <row r="3740" spans="3:3" s="2" customFormat="1" x14ac:dyDescent="0.25">
      <c r="C3740" s="3"/>
    </row>
    <row r="3741" spans="3:3" s="2" customFormat="1" x14ac:dyDescent="0.25">
      <c r="C3741" s="3"/>
    </row>
    <row r="3742" spans="3:3" s="2" customFormat="1" x14ac:dyDescent="0.25">
      <c r="C3742" s="3"/>
    </row>
    <row r="3743" spans="3:3" s="2" customFormat="1" x14ac:dyDescent="0.25">
      <c r="C3743" s="3"/>
    </row>
    <row r="3744" spans="3:3" s="2" customFormat="1" x14ac:dyDescent="0.25">
      <c r="C3744" s="3"/>
    </row>
    <row r="3745" spans="3:3" s="2" customFormat="1" x14ac:dyDescent="0.25">
      <c r="C3745" s="3"/>
    </row>
    <row r="3746" spans="3:3" s="2" customFormat="1" x14ac:dyDescent="0.25">
      <c r="C3746" s="3"/>
    </row>
    <row r="3747" spans="3:3" s="2" customFormat="1" x14ac:dyDescent="0.25">
      <c r="C3747" s="3"/>
    </row>
    <row r="3748" spans="3:3" s="2" customFormat="1" x14ac:dyDescent="0.25">
      <c r="C3748" s="3"/>
    </row>
    <row r="3749" spans="3:3" s="2" customFormat="1" x14ac:dyDescent="0.25">
      <c r="C3749" s="3"/>
    </row>
    <row r="3750" spans="3:3" s="2" customFormat="1" x14ac:dyDescent="0.25">
      <c r="C3750" s="3"/>
    </row>
    <row r="3751" spans="3:3" s="2" customFormat="1" x14ac:dyDescent="0.25">
      <c r="C3751" s="3"/>
    </row>
    <row r="3752" spans="3:3" s="2" customFormat="1" x14ac:dyDescent="0.25">
      <c r="C3752" s="3"/>
    </row>
    <row r="3753" spans="3:3" s="2" customFormat="1" x14ac:dyDescent="0.25">
      <c r="C3753" s="3"/>
    </row>
    <row r="3754" spans="3:3" s="2" customFormat="1" x14ac:dyDescent="0.25">
      <c r="C3754" s="3"/>
    </row>
    <row r="3755" spans="3:3" s="2" customFormat="1" x14ac:dyDescent="0.25">
      <c r="C3755" s="3"/>
    </row>
    <row r="3756" spans="3:3" s="2" customFormat="1" x14ac:dyDescent="0.25">
      <c r="C3756" s="3"/>
    </row>
    <row r="3757" spans="3:3" s="2" customFormat="1" x14ac:dyDescent="0.25">
      <c r="C3757" s="3"/>
    </row>
    <row r="3758" spans="3:3" s="2" customFormat="1" x14ac:dyDescent="0.25">
      <c r="C3758" s="3"/>
    </row>
    <row r="3759" spans="3:3" s="2" customFormat="1" x14ac:dyDescent="0.25">
      <c r="C3759" s="3"/>
    </row>
    <row r="3760" spans="3:3" s="2" customFormat="1" x14ac:dyDescent="0.25">
      <c r="C3760" s="3"/>
    </row>
    <row r="3761" spans="3:3" s="2" customFormat="1" x14ac:dyDescent="0.25">
      <c r="C3761" s="3"/>
    </row>
    <row r="3762" spans="3:3" s="2" customFormat="1" x14ac:dyDescent="0.25">
      <c r="C3762" s="3"/>
    </row>
    <row r="3763" spans="3:3" s="2" customFormat="1" x14ac:dyDescent="0.25">
      <c r="C3763" s="3"/>
    </row>
    <row r="3764" spans="3:3" s="2" customFormat="1" x14ac:dyDescent="0.25">
      <c r="C3764" s="3"/>
    </row>
    <row r="3765" spans="3:3" s="2" customFormat="1" x14ac:dyDescent="0.25">
      <c r="C3765" s="3"/>
    </row>
    <row r="3766" spans="3:3" s="2" customFormat="1" x14ac:dyDescent="0.25">
      <c r="C3766" s="3"/>
    </row>
    <row r="3767" spans="3:3" s="2" customFormat="1" x14ac:dyDescent="0.25">
      <c r="C3767" s="3"/>
    </row>
    <row r="3768" spans="3:3" s="2" customFormat="1" x14ac:dyDescent="0.25">
      <c r="C3768" s="3"/>
    </row>
    <row r="3769" spans="3:3" s="2" customFormat="1" x14ac:dyDescent="0.25">
      <c r="C3769" s="3"/>
    </row>
    <row r="3770" spans="3:3" s="2" customFormat="1" x14ac:dyDescent="0.25">
      <c r="C3770" s="3"/>
    </row>
    <row r="3771" spans="3:3" s="2" customFormat="1" x14ac:dyDescent="0.25">
      <c r="C3771" s="3"/>
    </row>
    <row r="3772" spans="3:3" s="2" customFormat="1" x14ac:dyDescent="0.25">
      <c r="C3772" s="3"/>
    </row>
    <row r="3773" spans="3:3" s="2" customFormat="1" x14ac:dyDescent="0.25">
      <c r="C3773" s="3"/>
    </row>
    <row r="3774" spans="3:3" s="2" customFormat="1" x14ac:dyDescent="0.25">
      <c r="C3774" s="3"/>
    </row>
    <row r="3775" spans="3:3" s="2" customFormat="1" x14ac:dyDescent="0.25">
      <c r="C3775" s="3"/>
    </row>
    <row r="3776" spans="3:3" s="2" customFormat="1" x14ac:dyDescent="0.25">
      <c r="C3776" s="3"/>
    </row>
    <row r="3777" spans="3:3" s="2" customFormat="1" x14ac:dyDescent="0.25">
      <c r="C3777" s="3"/>
    </row>
    <row r="3778" spans="3:3" s="2" customFormat="1" x14ac:dyDescent="0.25">
      <c r="C3778" s="3"/>
    </row>
    <row r="3779" spans="3:3" s="2" customFormat="1" x14ac:dyDescent="0.25">
      <c r="C3779" s="3"/>
    </row>
    <row r="3780" spans="3:3" s="2" customFormat="1" x14ac:dyDescent="0.25">
      <c r="C3780" s="3"/>
    </row>
    <row r="3781" spans="3:3" s="2" customFormat="1" x14ac:dyDescent="0.25">
      <c r="C3781" s="3"/>
    </row>
    <row r="3782" spans="3:3" s="2" customFormat="1" x14ac:dyDescent="0.25">
      <c r="C3782" s="3"/>
    </row>
    <row r="3783" spans="3:3" s="2" customFormat="1" x14ac:dyDescent="0.25">
      <c r="C3783" s="3"/>
    </row>
    <row r="3784" spans="3:3" s="2" customFormat="1" x14ac:dyDescent="0.25">
      <c r="C3784" s="3"/>
    </row>
    <row r="3785" spans="3:3" s="2" customFormat="1" x14ac:dyDescent="0.25">
      <c r="C3785" s="3"/>
    </row>
    <row r="3786" spans="3:3" s="2" customFormat="1" x14ac:dyDescent="0.25">
      <c r="C3786" s="3"/>
    </row>
    <row r="3787" spans="3:3" s="2" customFormat="1" x14ac:dyDescent="0.25">
      <c r="C3787" s="3"/>
    </row>
    <row r="3788" spans="3:3" s="2" customFormat="1" x14ac:dyDescent="0.25">
      <c r="C3788" s="3"/>
    </row>
    <row r="3789" spans="3:3" s="2" customFormat="1" x14ac:dyDescent="0.25">
      <c r="C3789" s="3"/>
    </row>
    <row r="3790" spans="3:3" s="2" customFormat="1" x14ac:dyDescent="0.25">
      <c r="C3790" s="3"/>
    </row>
    <row r="3791" spans="3:3" s="2" customFormat="1" x14ac:dyDescent="0.25">
      <c r="C3791" s="3"/>
    </row>
    <row r="3792" spans="3:3" s="2" customFormat="1" x14ac:dyDescent="0.25">
      <c r="C3792" s="3"/>
    </row>
    <row r="3793" spans="3:3" s="2" customFormat="1" x14ac:dyDescent="0.25">
      <c r="C3793" s="3"/>
    </row>
    <row r="3794" spans="3:3" s="2" customFormat="1" x14ac:dyDescent="0.25">
      <c r="C3794" s="3"/>
    </row>
    <row r="3795" spans="3:3" s="2" customFormat="1" x14ac:dyDescent="0.25">
      <c r="C3795" s="3"/>
    </row>
    <row r="3796" spans="3:3" s="2" customFormat="1" x14ac:dyDescent="0.25">
      <c r="C3796" s="3"/>
    </row>
    <row r="3797" spans="3:3" s="2" customFormat="1" x14ac:dyDescent="0.25">
      <c r="C3797" s="3"/>
    </row>
    <row r="3798" spans="3:3" s="2" customFormat="1" x14ac:dyDescent="0.25">
      <c r="C3798" s="3"/>
    </row>
    <row r="3799" spans="3:3" s="2" customFormat="1" x14ac:dyDescent="0.25">
      <c r="C3799" s="3"/>
    </row>
    <row r="3800" spans="3:3" s="2" customFormat="1" x14ac:dyDescent="0.25">
      <c r="C3800" s="3"/>
    </row>
    <row r="3801" spans="3:3" s="2" customFormat="1" x14ac:dyDescent="0.25">
      <c r="C3801" s="3"/>
    </row>
    <row r="3802" spans="3:3" s="2" customFormat="1" x14ac:dyDescent="0.25">
      <c r="C3802" s="3"/>
    </row>
    <row r="3803" spans="3:3" s="2" customFormat="1" x14ac:dyDescent="0.25">
      <c r="C3803" s="3"/>
    </row>
    <row r="3804" spans="3:3" s="2" customFormat="1" x14ac:dyDescent="0.25">
      <c r="C3804" s="3"/>
    </row>
    <row r="3805" spans="3:3" s="2" customFormat="1" x14ac:dyDescent="0.25">
      <c r="C3805" s="3"/>
    </row>
    <row r="3806" spans="3:3" s="2" customFormat="1" x14ac:dyDescent="0.25">
      <c r="C3806" s="3"/>
    </row>
    <row r="3807" spans="3:3" s="2" customFormat="1" x14ac:dyDescent="0.25">
      <c r="C3807" s="3"/>
    </row>
    <row r="3808" spans="3:3" s="2" customFormat="1" x14ac:dyDescent="0.25">
      <c r="C3808" s="3"/>
    </row>
    <row r="3809" spans="3:3" s="2" customFormat="1" x14ac:dyDescent="0.25">
      <c r="C3809" s="3"/>
    </row>
    <row r="3810" spans="3:3" s="2" customFormat="1" x14ac:dyDescent="0.25">
      <c r="C3810" s="3"/>
    </row>
    <row r="3811" spans="3:3" s="2" customFormat="1" x14ac:dyDescent="0.25">
      <c r="C3811" s="3"/>
    </row>
    <row r="3812" spans="3:3" s="2" customFormat="1" x14ac:dyDescent="0.25">
      <c r="C3812" s="3"/>
    </row>
    <row r="3813" spans="3:3" s="2" customFormat="1" x14ac:dyDescent="0.25">
      <c r="C3813" s="3"/>
    </row>
    <row r="3814" spans="3:3" s="2" customFormat="1" x14ac:dyDescent="0.25">
      <c r="C3814" s="3"/>
    </row>
    <row r="3815" spans="3:3" s="2" customFormat="1" x14ac:dyDescent="0.25">
      <c r="C3815" s="3"/>
    </row>
    <row r="3816" spans="3:3" s="2" customFormat="1" x14ac:dyDescent="0.25">
      <c r="C3816" s="3"/>
    </row>
    <row r="3817" spans="3:3" s="2" customFormat="1" x14ac:dyDescent="0.25">
      <c r="C3817" s="3"/>
    </row>
    <row r="3818" spans="3:3" s="2" customFormat="1" x14ac:dyDescent="0.25">
      <c r="C3818" s="3"/>
    </row>
    <row r="3819" spans="3:3" s="2" customFormat="1" x14ac:dyDescent="0.25">
      <c r="C3819" s="3"/>
    </row>
    <row r="3820" spans="3:3" s="2" customFormat="1" x14ac:dyDescent="0.25">
      <c r="C3820" s="3"/>
    </row>
    <row r="3821" spans="3:3" s="2" customFormat="1" x14ac:dyDescent="0.25">
      <c r="C3821" s="3"/>
    </row>
    <row r="3822" spans="3:3" s="2" customFormat="1" x14ac:dyDescent="0.25">
      <c r="C3822" s="3"/>
    </row>
    <row r="3823" spans="3:3" s="2" customFormat="1" x14ac:dyDescent="0.25">
      <c r="C3823" s="3"/>
    </row>
    <row r="3824" spans="3:3" s="2" customFormat="1" x14ac:dyDescent="0.25">
      <c r="C3824" s="3"/>
    </row>
    <row r="3825" spans="3:3" s="2" customFormat="1" x14ac:dyDescent="0.25">
      <c r="C3825" s="3"/>
    </row>
    <row r="3826" spans="3:3" s="2" customFormat="1" x14ac:dyDescent="0.25">
      <c r="C3826" s="3"/>
    </row>
    <row r="3827" spans="3:3" s="2" customFormat="1" x14ac:dyDescent="0.25">
      <c r="C3827" s="3"/>
    </row>
    <row r="3828" spans="3:3" s="2" customFormat="1" x14ac:dyDescent="0.25">
      <c r="C3828" s="3"/>
    </row>
    <row r="3829" spans="3:3" s="2" customFormat="1" x14ac:dyDescent="0.25">
      <c r="C3829" s="3"/>
    </row>
    <row r="3830" spans="3:3" s="2" customFormat="1" x14ac:dyDescent="0.25">
      <c r="C3830" s="3"/>
    </row>
    <row r="3831" spans="3:3" s="2" customFormat="1" x14ac:dyDescent="0.25">
      <c r="C3831" s="3"/>
    </row>
    <row r="3832" spans="3:3" s="2" customFormat="1" x14ac:dyDescent="0.25">
      <c r="C3832" s="3"/>
    </row>
    <row r="3833" spans="3:3" s="2" customFormat="1" x14ac:dyDescent="0.25">
      <c r="C3833" s="3"/>
    </row>
    <row r="3834" spans="3:3" s="2" customFormat="1" x14ac:dyDescent="0.25">
      <c r="C3834" s="3"/>
    </row>
    <row r="3835" spans="3:3" s="2" customFormat="1" x14ac:dyDescent="0.25">
      <c r="C3835" s="3"/>
    </row>
    <row r="3836" spans="3:3" s="2" customFormat="1" x14ac:dyDescent="0.25">
      <c r="C3836" s="3"/>
    </row>
    <row r="3837" spans="3:3" s="2" customFormat="1" x14ac:dyDescent="0.25">
      <c r="C3837" s="3"/>
    </row>
    <row r="3838" spans="3:3" s="2" customFormat="1" x14ac:dyDescent="0.25">
      <c r="C3838" s="3"/>
    </row>
    <row r="3839" spans="3:3" s="2" customFormat="1" x14ac:dyDescent="0.25">
      <c r="C3839" s="3"/>
    </row>
    <row r="3840" spans="3:3" s="2" customFormat="1" x14ac:dyDescent="0.25">
      <c r="C3840" s="3"/>
    </row>
    <row r="3841" spans="3:3" s="2" customFormat="1" x14ac:dyDescent="0.25">
      <c r="C3841" s="3"/>
    </row>
    <row r="3842" spans="3:3" s="2" customFormat="1" x14ac:dyDescent="0.25">
      <c r="C3842" s="3"/>
    </row>
    <row r="3843" spans="3:3" s="2" customFormat="1" x14ac:dyDescent="0.25">
      <c r="C3843" s="3"/>
    </row>
    <row r="3844" spans="3:3" s="2" customFormat="1" x14ac:dyDescent="0.25">
      <c r="C3844" s="3"/>
    </row>
    <row r="3845" spans="3:3" s="2" customFormat="1" x14ac:dyDescent="0.25">
      <c r="C3845" s="3"/>
    </row>
    <row r="3846" spans="3:3" s="2" customFormat="1" x14ac:dyDescent="0.25">
      <c r="C3846" s="3"/>
    </row>
    <row r="3847" spans="3:3" s="2" customFormat="1" x14ac:dyDescent="0.25">
      <c r="C3847" s="3"/>
    </row>
    <row r="3848" spans="3:3" s="2" customFormat="1" x14ac:dyDescent="0.25">
      <c r="C3848" s="3"/>
    </row>
    <row r="3849" spans="3:3" s="2" customFormat="1" x14ac:dyDescent="0.25">
      <c r="C3849" s="3"/>
    </row>
    <row r="3850" spans="3:3" s="2" customFormat="1" x14ac:dyDescent="0.25">
      <c r="C3850" s="3"/>
    </row>
    <row r="3851" spans="3:3" s="2" customFormat="1" x14ac:dyDescent="0.25">
      <c r="C3851" s="3"/>
    </row>
    <row r="3852" spans="3:3" s="2" customFormat="1" x14ac:dyDescent="0.25">
      <c r="C3852" s="3"/>
    </row>
    <row r="3853" spans="3:3" s="2" customFormat="1" x14ac:dyDescent="0.25">
      <c r="C3853" s="3"/>
    </row>
    <row r="3854" spans="3:3" s="2" customFormat="1" x14ac:dyDescent="0.25">
      <c r="C3854" s="3"/>
    </row>
    <row r="3855" spans="3:3" s="2" customFormat="1" x14ac:dyDescent="0.25">
      <c r="C3855" s="3"/>
    </row>
    <row r="3856" spans="3:3" s="2" customFormat="1" x14ac:dyDescent="0.25">
      <c r="C3856" s="3"/>
    </row>
    <row r="3857" spans="3:3" s="2" customFormat="1" x14ac:dyDescent="0.25">
      <c r="C3857" s="3"/>
    </row>
    <row r="3858" spans="3:3" s="2" customFormat="1" x14ac:dyDescent="0.25">
      <c r="C3858" s="3"/>
    </row>
    <row r="3859" spans="3:3" s="2" customFormat="1" x14ac:dyDescent="0.25">
      <c r="C3859" s="3"/>
    </row>
    <row r="3860" spans="3:3" s="2" customFormat="1" x14ac:dyDescent="0.25">
      <c r="C3860" s="3"/>
    </row>
    <row r="3861" spans="3:3" s="2" customFormat="1" x14ac:dyDescent="0.25">
      <c r="C3861" s="3"/>
    </row>
    <row r="3862" spans="3:3" s="2" customFormat="1" x14ac:dyDescent="0.25">
      <c r="C3862" s="3"/>
    </row>
    <row r="3863" spans="3:3" s="2" customFormat="1" x14ac:dyDescent="0.25">
      <c r="C3863" s="3"/>
    </row>
    <row r="3864" spans="3:3" s="2" customFormat="1" x14ac:dyDescent="0.25">
      <c r="C3864" s="3"/>
    </row>
    <row r="3865" spans="3:3" s="2" customFormat="1" x14ac:dyDescent="0.25">
      <c r="C3865" s="3"/>
    </row>
    <row r="3866" spans="3:3" s="2" customFormat="1" x14ac:dyDescent="0.25">
      <c r="C3866" s="3"/>
    </row>
    <row r="3867" spans="3:3" s="2" customFormat="1" x14ac:dyDescent="0.25">
      <c r="C3867" s="3"/>
    </row>
    <row r="3868" spans="3:3" s="2" customFormat="1" x14ac:dyDescent="0.25">
      <c r="C3868" s="3"/>
    </row>
    <row r="3869" spans="3:3" s="2" customFormat="1" x14ac:dyDescent="0.25">
      <c r="C3869" s="3"/>
    </row>
    <row r="3870" spans="3:3" s="2" customFormat="1" x14ac:dyDescent="0.25">
      <c r="C3870" s="3"/>
    </row>
    <row r="3871" spans="3:3" s="2" customFormat="1" x14ac:dyDescent="0.25">
      <c r="C3871" s="3"/>
    </row>
    <row r="3872" spans="3:3" s="2" customFormat="1" x14ac:dyDescent="0.25">
      <c r="C3872" s="3"/>
    </row>
    <row r="3873" spans="3:3" s="2" customFormat="1" x14ac:dyDescent="0.25">
      <c r="C3873" s="3"/>
    </row>
    <row r="3874" spans="3:3" s="2" customFormat="1" x14ac:dyDescent="0.25">
      <c r="C3874" s="3"/>
    </row>
    <row r="3875" spans="3:3" s="2" customFormat="1" x14ac:dyDescent="0.25">
      <c r="C3875" s="3"/>
    </row>
    <row r="3876" spans="3:3" s="2" customFormat="1" x14ac:dyDescent="0.25">
      <c r="C3876" s="3"/>
    </row>
    <row r="3877" spans="3:3" s="2" customFormat="1" x14ac:dyDescent="0.25">
      <c r="C3877" s="3"/>
    </row>
    <row r="3878" spans="3:3" s="2" customFormat="1" x14ac:dyDescent="0.25">
      <c r="C3878" s="3"/>
    </row>
    <row r="3879" spans="3:3" s="2" customFormat="1" x14ac:dyDescent="0.25">
      <c r="C3879" s="3"/>
    </row>
    <row r="3880" spans="3:3" s="2" customFormat="1" x14ac:dyDescent="0.25">
      <c r="C3880" s="3"/>
    </row>
    <row r="3881" spans="3:3" s="2" customFormat="1" x14ac:dyDescent="0.25">
      <c r="C3881" s="3"/>
    </row>
    <row r="3882" spans="3:3" s="2" customFormat="1" x14ac:dyDescent="0.25">
      <c r="C3882" s="3"/>
    </row>
    <row r="3883" spans="3:3" s="2" customFormat="1" x14ac:dyDescent="0.25">
      <c r="C3883" s="3"/>
    </row>
    <row r="3884" spans="3:3" s="2" customFormat="1" x14ac:dyDescent="0.25">
      <c r="C3884" s="3"/>
    </row>
    <row r="3885" spans="3:3" s="2" customFormat="1" x14ac:dyDescent="0.25">
      <c r="C3885" s="3"/>
    </row>
    <row r="3886" spans="3:3" s="2" customFormat="1" x14ac:dyDescent="0.25">
      <c r="C3886" s="3"/>
    </row>
    <row r="3887" spans="3:3" s="2" customFormat="1" x14ac:dyDescent="0.25">
      <c r="C3887" s="3"/>
    </row>
    <row r="3888" spans="3:3" s="2" customFormat="1" x14ac:dyDescent="0.25">
      <c r="C3888" s="3"/>
    </row>
    <row r="3889" spans="3:3" s="2" customFormat="1" x14ac:dyDescent="0.25">
      <c r="C3889" s="3"/>
    </row>
    <row r="3890" spans="3:3" s="2" customFormat="1" x14ac:dyDescent="0.25">
      <c r="C3890" s="3"/>
    </row>
    <row r="3891" spans="3:3" s="2" customFormat="1" x14ac:dyDescent="0.25">
      <c r="C3891" s="3"/>
    </row>
    <row r="3892" spans="3:3" s="2" customFormat="1" x14ac:dyDescent="0.25">
      <c r="C3892" s="3"/>
    </row>
    <row r="3893" spans="3:3" s="2" customFormat="1" x14ac:dyDescent="0.25">
      <c r="C3893" s="3"/>
    </row>
    <row r="3894" spans="3:3" s="2" customFormat="1" x14ac:dyDescent="0.25">
      <c r="C3894" s="3"/>
    </row>
    <row r="3895" spans="3:3" s="2" customFormat="1" x14ac:dyDescent="0.25">
      <c r="C3895" s="3"/>
    </row>
    <row r="3896" spans="3:3" s="2" customFormat="1" x14ac:dyDescent="0.25">
      <c r="C3896" s="3"/>
    </row>
    <row r="3897" spans="3:3" s="2" customFormat="1" x14ac:dyDescent="0.25">
      <c r="C3897" s="3"/>
    </row>
    <row r="3898" spans="3:3" s="2" customFormat="1" x14ac:dyDescent="0.25">
      <c r="C3898" s="3"/>
    </row>
    <row r="3899" spans="3:3" s="2" customFormat="1" x14ac:dyDescent="0.25">
      <c r="C3899" s="3"/>
    </row>
    <row r="3900" spans="3:3" s="2" customFormat="1" x14ac:dyDescent="0.25">
      <c r="C3900" s="3"/>
    </row>
    <row r="3901" spans="3:3" s="2" customFormat="1" x14ac:dyDescent="0.25">
      <c r="C3901" s="3"/>
    </row>
    <row r="3902" spans="3:3" s="2" customFormat="1" x14ac:dyDescent="0.25">
      <c r="C3902" s="3"/>
    </row>
    <row r="3903" spans="3:3" s="2" customFormat="1" x14ac:dyDescent="0.25">
      <c r="C3903" s="3"/>
    </row>
    <row r="3904" spans="3:3" s="2" customFormat="1" x14ac:dyDescent="0.25">
      <c r="C3904" s="3"/>
    </row>
    <row r="3905" spans="3:3" s="2" customFormat="1" x14ac:dyDescent="0.25">
      <c r="C3905" s="3"/>
    </row>
    <row r="3906" spans="3:3" s="2" customFormat="1" x14ac:dyDescent="0.25">
      <c r="C3906" s="3"/>
    </row>
    <row r="3907" spans="3:3" s="2" customFormat="1" x14ac:dyDescent="0.25">
      <c r="C3907" s="3"/>
    </row>
    <row r="3908" spans="3:3" s="2" customFormat="1" x14ac:dyDescent="0.25">
      <c r="C3908" s="3"/>
    </row>
    <row r="3909" spans="3:3" s="2" customFormat="1" x14ac:dyDescent="0.25">
      <c r="C3909" s="3"/>
    </row>
    <row r="3910" spans="3:3" s="2" customFormat="1" x14ac:dyDescent="0.25">
      <c r="C3910" s="3"/>
    </row>
    <row r="3911" spans="3:3" s="2" customFormat="1" x14ac:dyDescent="0.25">
      <c r="C3911" s="3"/>
    </row>
    <row r="3912" spans="3:3" s="2" customFormat="1" x14ac:dyDescent="0.25">
      <c r="C3912" s="3"/>
    </row>
    <row r="3913" spans="3:3" s="2" customFormat="1" x14ac:dyDescent="0.25">
      <c r="C3913" s="3"/>
    </row>
    <row r="3914" spans="3:3" s="2" customFormat="1" x14ac:dyDescent="0.25">
      <c r="C3914" s="3"/>
    </row>
    <row r="3915" spans="3:3" s="2" customFormat="1" x14ac:dyDescent="0.25">
      <c r="C3915" s="3"/>
    </row>
    <row r="3916" spans="3:3" s="2" customFormat="1" x14ac:dyDescent="0.25">
      <c r="C3916" s="3"/>
    </row>
    <row r="3917" spans="3:3" s="2" customFormat="1" x14ac:dyDescent="0.25">
      <c r="C3917" s="3"/>
    </row>
    <row r="3918" spans="3:3" s="2" customFormat="1" x14ac:dyDescent="0.25">
      <c r="C3918" s="3"/>
    </row>
    <row r="3919" spans="3:3" s="2" customFormat="1" x14ac:dyDescent="0.25">
      <c r="C3919" s="3"/>
    </row>
    <row r="3920" spans="3:3" s="2" customFormat="1" x14ac:dyDescent="0.25">
      <c r="C3920" s="3"/>
    </row>
    <row r="3921" spans="3:3" s="2" customFormat="1" x14ac:dyDescent="0.25">
      <c r="C3921" s="3"/>
    </row>
    <row r="3922" spans="3:3" s="2" customFormat="1" x14ac:dyDescent="0.25">
      <c r="C3922" s="3"/>
    </row>
    <row r="3923" spans="3:3" s="2" customFormat="1" x14ac:dyDescent="0.25">
      <c r="C3923" s="3"/>
    </row>
    <row r="3924" spans="3:3" s="2" customFormat="1" x14ac:dyDescent="0.25">
      <c r="C3924" s="3"/>
    </row>
    <row r="3925" spans="3:3" s="2" customFormat="1" x14ac:dyDescent="0.25">
      <c r="C3925" s="3"/>
    </row>
    <row r="3926" spans="3:3" s="2" customFormat="1" x14ac:dyDescent="0.25">
      <c r="C3926" s="3"/>
    </row>
    <row r="3927" spans="3:3" s="2" customFormat="1" x14ac:dyDescent="0.25">
      <c r="C3927" s="3"/>
    </row>
    <row r="3928" spans="3:3" s="2" customFormat="1" x14ac:dyDescent="0.25">
      <c r="C3928" s="3"/>
    </row>
    <row r="3929" spans="3:3" s="2" customFormat="1" x14ac:dyDescent="0.25">
      <c r="C3929" s="3"/>
    </row>
    <row r="3930" spans="3:3" s="2" customFormat="1" x14ac:dyDescent="0.25">
      <c r="C3930" s="3"/>
    </row>
    <row r="3931" spans="3:3" s="2" customFormat="1" x14ac:dyDescent="0.25">
      <c r="C3931" s="3"/>
    </row>
    <row r="3932" spans="3:3" s="2" customFormat="1" x14ac:dyDescent="0.25">
      <c r="C3932" s="3"/>
    </row>
    <row r="3933" spans="3:3" s="2" customFormat="1" x14ac:dyDescent="0.25">
      <c r="C3933" s="3"/>
    </row>
    <row r="3934" spans="3:3" s="2" customFormat="1" x14ac:dyDescent="0.25">
      <c r="C3934" s="3"/>
    </row>
    <row r="3935" spans="3:3" s="2" customFormat="1" x14ac:dyDescent="0.25">
      <c r="C3935" s="3"/>
    </row>
    <row r="3936" spans="3:3" s="2" customFormat="1" x14ac:dyDescent="0.25">
      <c r="C3936" s="3"/>
    </row>
    <row r="3937" spans="3:3" s="2" customFormat="1" x14ac:dyDescent="0.25">
      <c r="C3937" s="3"/>
    </row>
    <row r="3938" spans="3:3" s="2" customFormat="1" x14ac:dyDescent="0.25">
      <c r="C3938" s="3"/>
    </row>
    <row r="3939" spans="3:3" s="2" customFormat="1" x14ac:dyDescent="0.25">
      <c r="C3939" s="3"/>
    </row>
    <row r="3940" spans="3:3" s="2" customFormat="1" x14ac:dyDescent="0.25">
      <c r="C3940" s="3"/>
    </row>
    <row r="3941" spans="3:3" s="2" customFormat="1" x14ac:dyDescent="0.25">
      <c r="C3941" s="3"/>
    </row>
    <row r="3942" spans="3:3" s="2" customFormat="1" x14ac:dyDescent="0.25">
      <c r="C3942" s="3"/>
    </row>
    <row r="3943" spans="3:3" s="2" customFormat="1" x14ac:dyDescent="0.25">
      <c r="C3943" s="3"/>
    </row>
    <row r="3944" spans="3:3" s="2" customFormat="1" x14ac:dyDescent="0.25">
      <c r="C3944" s="3"/>
    </row>
    <row r="3945" spans="3:3" s="2" customFormat="1" x14ac:dyDescent="0.25">
      <c r="C3945" s="3"/>
    </row>
    <row r="3946" spans="3:3" s="2" customFormat="1" x14ac:dyDescent="0.25">
      <c r="C3946" s="3"/>
    </row>
    <row r="3947" spans="3:3" s="2" customFormat="1" x14ac:dyDescent="0.25">
      <c r="C3947" s="3"/>
    </row>
    <row r="3948" spans="3:3" s="2" customFormat="1" x14ac:dyDescent="0.25">
      <c r="C3948" s="3"/>
    </row>
    <row r="3949" spans="3:3" s="2" customFormat="1" x14ac:dyDescent="0.25">
      <c r="C3949" s="3"/>
    </row>
    <row r="3950" spans="3:3" s="2" customFormat="1" x14ac:dyDescent="0.25">
      <c r="C3950" s="3"/>
    </row>
    <row r="3951" spans="3:3" s="2" customFormat="1" x14ac:dyDescent="0.25">
      <c r="C3951" s="3"/>
    </row>
    <row r="3952" spans="3:3" s="2" customFormat="1" x14ac:dyDescent="0.25">
      <c r="C3952" s="3"/>
    </row>
    <row r="3953" spans="3:3" s="2" customFormat="1" x14ac:dyDescent="0.25">
      <c r="C3953" s="3"/>
    </row>
    <row r="3954" spans="3:3" s="2" customFormat="1" x14ac:dyDescent="0.25">
      <c r="C3954" s="3"/>
    </row>
    <row r="3955" spans="3:3" s="2" customFormat="1" x14ac:dyDescent="0.25">
      <c r="C3955" s="3"/>
    </row>
    <row r="3956" spans="3:3" s="2" customFormat="1" x14ac:dyDescent="0.25">
      <c r="C3956" s="3"/>
    </row>
    <row r="3957" spans="3:3" s="2" customFormat="1" x14ac:dyDescent="0.25">
      <c r="C3957" s="3"/>
    </row>
    <row r="3958" spans="3:3" s="2" customFormat="1" x14ac:dyDescent="0.25">
      <c r="C3958" s="3"/>
    </row>
    <row r="3959" spans="3:3" s="2" customFormat="1" x14ac:dyDescent="0.25">
      <c r="C3959" s="3"/>
    </row>
    <row r="3960" spans="3:3" s="2" customFormat="1" x14ac:dyDescent="0.25">
      <c r="C3960" s="3"/>
    </row>
    <row r="3961" spans="3:3" s="2" customFormat="1" x14ac:dyDescent="0.25">
      <c r="C3961" s="3"/>
    </row>
    <row r="3962" spans="3:3" s="2" customFormat="1" x14ac:dyDescent="0.25">
      <c r="C3962" s="3"/>
    </row>
    <row r="3963" spans="3:3" s="2" customFormat="1" x14ac:dyDescent="0.25">
      <c r="C3963" s="3"/>
    </row>
    <row r="3964" spans="3:3" s="2" customFormat="1" x14ac:dyDescent="0.25">
      <c r="C3964" s="3"/>
    </row>
    <row r="3965" spans="3:3" s="2" customFormat="1" x14ac:dyDescent="0.25">
      <c r="C3965" s="3"/>
    </row>
    <row r="3966" spans="3:3" s="2" customFormat="1" x14ac:dyDescent="0.25">
      <c r="C3966" s="3"/>
    </row>
    <row r="3967" spans="3:3" s="2" customFormat="1" x14ac:dyDescent="0.25">
      <c r="C3967" s="3"/>
    </row>
    <row r="3968" spans="3:3" s="2" customFormat="1" x14ac:dyDescent="0.25">
      <c r="C3968" s="3"/>
    </row>
    <row r="3969" spans="3:3" s="2" customFormat="1" x14ac:dyDescent="0.25">
      <c r="C3969" s="3"/>
    </row>
    <row r="3970" spans="3:3" s="2" customFormat="1" x14ac:dyDescent="0.25">
      <c r="C3970" s="3"/>
    </row>
    <row r="3971" spans="3:3" s="2" customFormat="1" x14ac:dyDescent="0.25">
      <c r="C3971" s="3"/>
    </row>
    <row r="3972" spans="3:3" s="2" customFormat="1" x14ac:dyDescent="0.25">
      <c r="C3972" s="3"/>
    </row>
    <row r="3973" spans="3:3" s="2" customFormat="1" x14ac:dyDescent="0.25">
      <c r="C3973" s="3"/>
    </row>
    <row r="3974" spans="3:3" s="2" customFormat="1" x14ac:dyDescent="0.25">
      <c r="C3974" s="3"/>
    </row>
    <row r="3975" spans="3:3" s="2" customFormat="1" x14ac:dyDescent="0.25">
      <c r="C3975" s="3"/>
    </row>
    <row r="3976" spans="3:3" s="2" customFormat="1" x14ac:dyDescent="0.25">
      <c r="C3976" s="3"/>
    </row>
    <row r="3977" spans="3:3" s="2" customFormat="1" x14ac:dyDescent="0.25">
      <c r="C3977" s="3"/>
    </row>
    <row r="3978" spans="3:3" s="2" customFormat="1" x14ac:dyDescent="0.25">
      <c r="C3978" s="3"/>
    </row>
    <row r="3979" spans="3:3" s="2" customFormat="1" x14ac:dyDescent="0.25">
      <c r="C3979" s="3"/>
    </row>
    <row r="3980" spans="3:3" s="2" customFormat="1" x14ac:dyDescent="0.25">
      <c r="C3980" s="3"/>
    </row>
    <row r="3981" spans="3:3" s="2" customFormat="1" x14ac:dyDescent="0.25">
      <c r="C3981" s="3"/>
    </row>
    <row r="3982" spans="3:3" s="2" customFormat="1" x14ac:dyDescent="0.25">
      <c r="C3982" s="3"/>
    </row>
    <row r="3983" spans="3:3" s="2" customFormat="1" x14ac:dyDescent="0.25">
      <c r="C3983" s="3"/>
    </row>
    <row r="3984" spans="3:3" s="2" customFormat="1" x14ac:dyDescent="0.25">
      <c r="C3984" s="3"/>
    </row>
    <row r="3985" spans="3:3" s="2" customFormat="1" x14ac:dyDescent="0.25">
      <c r="C3985" s="3"/>
    </row>
    <row r="3986" spans="3:3" s="2" customFormat="1" x14ac:dyDescent="0.25">
      <c r="C3986" s="3"/>
    </row>
    <row r="3987" spans="3:3" s="2" customFormat="1" x14ac:dyDescent="0.25">
      <c r="C3987" s="3"/>
    </row>
    <row r="3988" spans="3:3" s="2" customFormat="1" x14ac:dyDescent="0.25">
      <c r="C3988" s="3"/>
    </row>
    <row r="3989" spans="3:3" s="2" customFormat="1" x14ac:dyDescent="0.25">
      <c r="C3989" s="3"/>
    </row>
    <row r="3990" spans="3:3" s="2" customFormat="1" x14ac:dyDescent="0.25">
      <c r="C3990" s="3"/>
    </row>
    <row r="3991" spans="3:3" s="2" customFormat="1" x14ac:dyDescent="0.25">
      <c r="C3991" s="3"/>
    </row>
    <row r="3992" spans="3:3" s="2" customFormat="1" x14ac:dyDescent="0.25">
      <c r="C3992" s="3"/>
    </row>
    <row r="3993" spans="3:3" s="2" customFormat="1" x14ac:dyDescent="0.25">
      <c r="C3993" s="3"/>
    </row>
    <row r="3994" spans="3:3" s="2" customFormat="1" x14ac:dyDescent="0.25">
      <c r="C3994" s="3"/>
    </row>
    <row r="3995" spans="3:3" s="2" customFormat="1" x14ac:dyDescent="0.25">
      <c r="C3995" s="3"/>
    </row>
    <row r="3996" spans="3:3" s="2" customFormat="1" x14ac:dyDescent="0.25">
      <c r="C3996" s="3"/>
    </row>
    <row r="3997" spans="3:3" s="2" customFormat="1" x14ac:dyDescent="0.25">
      <c r="C3997" s="3"/>
    </row>
    <row r="3998" spans="3:3" s="2" customFormat="1" x14ac:dyDescent="0.25">
      <c r="C3998" s="3"/>
    </row>
    <row r="3999" spans="3:3" s="2" customFormat="1" x14ac:dyDescent="0.25">
      <c r="C3999" s="3"/>
    </row>
    <row r="4000" spans="3:3" s="2" customFormat="1" x14ac:dyDescent="0.25">
      <c r="C4000" s="3"/>
    </row>
    <row r="4001" spans="3:3" s="2" customFormat="1" x14ac:dyDescent="0.25">
      <c r="C4001" s="3"/>
    </row>
    <row r="4002" spans="3:3" s="2" customFormat="1" x14ac:dyDescent="0.25">
      <c r="C4002" s="3"/>
    </row>
    <row r="4003" spans="3:3" s="2" customFormat="1" x14ac:dyDescent="0.25">
      <c r="C4003" s="3"/>
    </row>
    <row r="4004" spans="3:3" s="2" customFormat="1" x14ac:dyDescent="0.25">
      <c r="C4004" s="3"/>
    </row>
    <row r="4005" spans="3:3" s="2" customFormat="1" x14ac:dyDescent="0.25">
      <c r="C4005" s="3"/>
    </row>
    <row r="4006" spans="3:3" s="2" customFormat="1" x14ac:dyDescent="0.25">
      <c r="C4006" s="3"/>
    </row>
    <row r="4007" spans="3:3" s="2" customFormat="1" x14ac:dyDescent="0.25">
      <c r="C4007" s="3"/>
    </row>
    <row r="4008" spans="3:3" s="2" customFormat="1" x14ac:dyDescent="0.25">
      <c r="C4008" s="3"/>
    </row>
    <row r="4009" spans="3:3" s="2" customFormat="1" x14ac:dyDescent="0.25">
      <c r="C4009" s="3"/>
    </row>
    <row r="4010" spans="3:3" s="2" customFormat="1" x14ac:dyDescent="0.25">
      <c r="C4010" s="3"/>
    </row>
    <row r="4011" spans="3:3" s="2" customFormat="1" x14ac:dyDescent="0.25">
      <c r="C4011" s="3"/>
    </row>
    <row r="4012" spans="3:3" s="2" customFormat="1" x14ac:dyDescent="0.25">
      <c r="C4012" s="3"/>
    </row>
    <row r="4013" spans="3:3" s="2" customFormat="1" x14ac:dyDescent="0.25">
      <c r="C4013" s="3"/>
    </row>
    <row r="4014" spans="3:3" s="2" customFormat="1" x14ac:dyDescent="0.25">
      <c r="C4014" s="3"/>
    </row>
    <row r="4015" spans="3:3" s="2" customFormat="1" x14ac:dyDescent="0.25">
      <c r="C4015" s="3"/>
    </row>
    <row r="4016" spans="3:3" s="2" customFormat="1" x14ac:dyDescent="0.25">
      <c r="C4016" s="3"/>
    </row>
    <row r="4017" spans="3:3" s="2" customFormat="1" x14ac:dyDescent="0.25">
      <c r="C4017" s="3"/>
    </row>
    <row r="4018" spans="3:3" s="2" customFormat="1" x14ac:dyDescent="0.25">
      <c r="C4018" s="3"/>
    </row>
    <row r="4019" spans="3:3" s="2" customFormat="1" x14ac:dyDescent="0.25">
      <c r="C4019" s="3"/>
    </row>
    <row r="4020" spans="3:3" s="2" customFormat="1" x14ac:dyDescent="0.25">
      <c r="C4020" s="3"/>
    </row>
    <row r="4021" spans="3:3" s="2" customFormat="1" x14ac:dyDescent="0.25">
      <c r="C4021" s="3"/>
    </row>
    <row r="4022" spans="3:3" s="2" customFormat="1" x14ac:dyDescent="0.25">
      <c r="C4022" s="3"/>
    </row>
    <row r="4023" spans="3:3" s="2" customFormat="1" x14ac:dyDescent="0.25">
      <c r="C4023" s="3"/>
    </row>
    <row r="4024" spans="3:3" s="2" customFormat="1" x14ac:dyDescent="0.25">
      <c r="C4024" s="3"/>
    </row>
    <row r="4025" spans="3:3" s="2" customFormat="1" x14ac:dyDescent="0.25">
      <c r="C4025" s="3"/>
    </row>
    <row r="4026" spans="3:3" s="2" customFormat="1" x14ac:dyDescent="0.25">
      <c r="C4026" s="3"/>
    </row>
    <row r="4027" spans="3:3" s="2" customFormat="1" x14ac:dyDescent="0.25">
      <c r="C4027" s="3"/>
    </row>
    <row r="4028" spans="3:3" s="2" customFormat="1" x14ac:dyDescent="0.25">
      <c r="C4028" s="3"/>
    </row>
    <row r="4029" spans="3:3" s="2" customFormat="1" x14ac:dyDescent="0.25">
      <c r="C4029" s="3"/>
    </row>
    <row r="4030" spans="3:3" s="2" customFormat="1" x14ac:dyDescent="0.25">
      <c r="C4030" s="3"/>
    </row>
    <row r="4031" spans="3:3" s="2" customFormat="1" x14ac:dyDescent="0.25">
      <c r="C4031" s="3"/>
    </row>
    <row r="4032" spans="3:3" s="2" customFormat="1" x14ac:dyDescent="0.25">
      <c r="C4032" s="3"/>
    </row>
    <row r="4033" spans="3:3" s="2" customFormat="1" x14ac:dyDescent="0.25">
      <c r="C4033" s="3"/>
    </row>
    <row r="4034" spans="3:3" s="2" customFormat="1" x14ac:dyDescent="0.25">
      <c r="C4034" s="3"/>
    </row>
    <row r="4035" spans="3:3" s="2" customFormat="1" x14ac:dyDescent="0.25">
      <c r="C4035" s="3"/>
    </row>
    <row r="4036" spans="3:3" s="2" customFormat="1" x14ac:dyDescent="0.25">
      <c r="C4036" s="3"/>
    </row>
    <row r="4037" spans="3:3" s="2" customFormat="1" x14ac:dyDescent="0.25">
      <c r="C4037" s="3"/>
    </row>
    <row r="4038" spans="3:3" s="2" customFormat="1" x14ac:dyDescent="0.25">
      <c r="C4038" s="3"/>
    </row>
    <row r="4039" spans="3:3" s="2" customFormat="1" x14ac:dyDescent="0.25">
      <c r="C4039" s="3"/>
    </row>
    <row r="4040" spans="3:3" s="2" customFormat="1" x14ac:dyDescent="0.25">
      <c r="C4040" s="3"/>
    </row>
    <row r="4041" spans="3:3" s="2" customFormat="1" x14ac:dyDescent="0.25">
      <c r="C4041" s="3"/>
    </row>
    <row r="4042" spans="3:3" s="2" customFormat="1" x14ac:dyDescent="0.25">
      <c r="C4042" s="3"/>
    </row>
    <row r="4043" spans="3:3" s="2" customFormat="1" x14ac:dyDescent="0.25">
      <c r="C4043" s="3"/>
    </row>
    <row r="4044" spans="3:3" s="2" customFormat="1" x14ac:dyDescent="0.25">
      <c r="C4044" s="3"/>
    </row>
    <row r="4045" spans="3:3" s="2" customFormat="1" x14ac:dyDescent="0.25">
      <c r="C4045" s="3"/>
    </row>
    <row r="4046" spans="3:3" s="2" customFormat="1" x14ac:dyDescent="0.25">
      <c r="C4046" s="3"/>
    </row>
    <row r="4047" spans="3:3" s="2" customFormat="1" x14ac:dyDescent="0.25">
      <c r="C4047" s="3"/>
    </row>
    <row r="4048" spans="3:3" s="2" customFormat="1" x14ac:dyDescent="0.25">
      <c r="C4048" s="3"/>
    </row>
    <row r="4049" spans="3:3" s="2" customFormat="1" x14ac:dyDescent="0.25">
      <c r="C4049" s="3"/>
    </row>
    <row r="4050" spans="3:3" s="2" customFormat="1" x14ac:dyDescent="0.25">
      <c r="C4050" s="3"/>
    </row>
    <row r="4051" spans="3:3" s="2" customFormat="1" x14ac:dyDescent="0.25">
      <c r="C4051" s="3"/>
    </row>
    <row r="4052" spans="3:3" s="2" customFormat="1" x14ac:dyDescent="0.25">
      <c r="C4052" s="3"/>
    </row>
    <row r="4053" spans="3:3" s="2" customFormat="1" x14ac:dyDescent="0.25">
      <c r="C4053" s="3"/>
    </row>
    <row r="4054" spans="3:3" s="2" customFormat="1" x14ac:dyDescent="0.25">
      <c r="C4054" s="3"/>
    </row>
    <row r="4055" spans="3:3" s="2" customFormat="1" x14ac:dyDescent="0.25">
      <c r="C4055" s="3"/>
    </row>
    <row r="4056" spans="3:3" s="2" customFormat="1" x14ac:dyDescent="0.25">
      <c r="C4056" s="3"/>
    </row>
    <row r="4057" spans="3:3" s="2" customFormat="1" x14ac:dyDescent="0.25">
      <c r="C4057" s="3"/>
    </row>
    <row r="4058" spans="3:3" s="2" customFormat="1" x14ac:dyDescent="0.25">
      <c r="C4058" s="3"/>
    </row>
    <row r="4059" spans="3:3" s="2" customFormat="1" x14ac:dyDescent="0.25">
      <c r="C4059" s="3"/>
    </row>
    <row r="4060" spans="3:3" s="2" customFormat="1" x14ac:dyDescent="0.25">
      <c r="C4060" s="3"/>
    </row>
    <row r="4061" spans="3:3" s="2" customFormat="1" x14ac:dyDescent="0.25">
      <c r="C4061" s="3"/>
    </row>
    <row r="4062" spans="3:3" s="2" customFormat="1" x14ac:dyDescent="0.25">
      <c r="C4062" s="3"/>
    </row>
    <row r="4063" spans="3:3" s="2" customFormat="1" x14ac:dyDescent="0.25">
      <c r="C4063" s="3"/>
    </row>
    <row r="4064" spans="3:3" s="2" customFormat="1" x14ac:dyDescent="0.25">
      <c r="C4064" s="3"/>
    </row>
    <row r="4065" spans="3:3" s="2" customFormat="1" x14ac:dyDescent="0.25">
      <c r="C4065" s="3"/>
    </row>
    <row r="4066" spans="3:3" s="2" customFormat="1" x14ac:dyDescent="0.25">
      <c r="C4066" s="3"/>
    </row>
    <row r="4067" spans="3:3" s="2" customFormat="1" x14ac:dyDescent="0.25">
      <c r="C4067" s="3"/>
    </row>
    <row r="4068" spans="3:3" s="2" customFormat="1" x14ac:dyDescent="0.25">
      <c r="C4068" s="3"/>
    </row>
    <row r="4069" spans="3:3" s="2" customFormat="1" x14ac:dyDescent="0.25">
      <c r="C4069" s="3"/>
    </row>
    <row r="4070" spans="3:3" s="2" customFormat="1" x14ac:dyDescent="0.25">
      <c r="C4070" s="3"/>
    </row>
    <row r="4071" spans="3:3" s="2" customFormat="1" x14ac:dyDescent="0.25">
      <c r="C4071" s="3"/>
    </row>
    <row r="4072" spans="3:3" s="2" customFormat="1" x14ac:dyDescent="0.25">
      <c r="C4072" s="3"/>
    </row>
    <row r="4073" spans="3:3" s="2" customFormat="1" x14ac:dyDescent="0.25">
      <c r="C4073" s="3"/>
    </row>
    <row r="4074" spans="3:3" s="2" customFormat="1" x14ac:dyDescent="0.25">
      <c r="C4074" s="3"/>
    </row>
    <row r="4075" spans="3:3" s="2" customFormat="1" x14ac:dyDescent="0.25">
      <c r="C4075" s="3"/>
    </row>
    <row r="4076" spans="3:3" s="2" customFormat="1" x14ac:dyDescent="0.25">
      <c r="C4076" s="3"/>
    </row>
    <row r="4077" spans="3:3" s="2" customFormat="1" x14ac:dyDescent="0.25">
      <c r="C4077" s="3"/>
    </row>
    <row r="4078" spans="3:3" s="2" customFormat="1" x14ac:dyDescent="0.25">
      <c r="C4078" s="3"/>
    </row>
    <row r="4079" spans="3:3" s="2" customFormat="1" x14ac:dyDescent="0.25">
      <c r="C4079" s="3"/>
    </row>
    <row r="4080" spans="3:3" s="2" customFormat="1" x14ac:dyDescent="0.25">
      <c r="C4080" s="3"/>
    </row>
    <row r="4081" spans="3:3" s="2" customFormat="1" x14ac:dyDescent="0.25">
      <c r="C4081" s="3"/>
    </row>
    <row r="4082" spans="3:3" s="2" customFormat="1" x14ac:dyDescent="0.25">
      <c r="C4082" s="3"/>
    </row>
    <row r="4083" spans="3:3" s="2" customFormat="1" x14ac:dyDescent="0.25">
      <c r="C4083" s="3"/>
    </row>
    <row r="4084" spans="3:3" s="2" customFormat="1" x14ac:dyDescent="0.25">
      <c r="C4084" s="3"/>
    </row>
    <row r="4085" spans="3:3" s="2" customFormat="1" x14ac:dyDescent="0.25">
      <c r="C4085" s="3"/>
    </row>
    <row r="4086" spans="3:3" s="2" customFormat="1" x14ac:dyDescent="0.25">
      <c r="C4086" s="3"/>
    </row>
    <row r="4087" spans="3:3" s="2" customFormat="1" x14ac:dyDescent="0.25">
      <c r="C4087" s="3"/>
    </row>
    <row r="4088" spans="3:3" s="2" customFormat="1" x14ac:dyDescent="0.25">
      <c r="C4088" s="3"/>
    </row>
    <row r="4089" spans="3:3" s="2" customFormat="1" x14ac:dyDescent="0.25">
      <c r="C4089" s="3"/>
    </row>
    <row r="4090" spans="3:3" s="2" customFormat="1" x14ac:dyDescent="0.25">
      <c r="C4090" s="3"/>
    </row>
    <row r="4091" spans="3:3" s="2" customFormat="1" x14ac:dyDescent="0.25">
      <c r="C4091" s="3"/>
    </row>
    <row r="4092" spans="3:3" s="2" customFormat="1" x14ac:dyDescent="0.25">
      <c r="C4092" s="3"/>
    </row>
    <row r="4093" spans="3:3" s="2" customFormat="1" x14ac:dyDescent="0.25">
      <c r="C4093" s="3"/>
    </row>
    <row r="4094" spans="3:3" s="2" customFormat="1" x14ac:dyDescent="0.25">
      <c r="C4094" s="3"/>
    </row>
    <row r="4095" spans="3:3" s="2" customFormat="1" x14ac:dyDescent="0.25">
      <c r="C4095" s="3"/>
    </row>
    <row r="4096" spans="3:3" s="2" customFormat="1" x14ac:dyDescent="0.25">
      <c r="C4096" s="3"/>
    </row>
    <row r="4097" spans="3:3" s="2" customFormat="1" x14ac:dyDescent="0.25">
      <c r="C4097" s="3"/>
    </row>
    <row r="4098" spans="3:3" s="2" customFormat="1" x14ac:dyDescent="0.25">
      <c r="C4098" s="3"/>
    </row>
    <row r="4099" spans="3:3" s="2" customFormat="1" x14ac:dyDescent="0.25">
      <c r="C4099" s="3"/>
    </row>
    <row r="4100" spans="3:3" s="2" customFormat="1" x14ac:dyDescent="0.25">
      <c r="C4100" s="3"/>
    </row>
    <row r="4101" spans="3:3" s="2" customFormat="1" x14ac:dyDescent="0.25">
      <c r="C4101" s="3"/>
    </row>
    <row r="4102" spans="3:3" s="2" customFormat="1" x14ac:dyDescent="0.25">
      <c r="C4102" s="3"/>
    </row>
    <row r="4103" spans="3:3" s="2" customFormat="1" x14ac:dyDescent="0.25">
      <c r="C4103" s="3"/>
    </row>
    <row r="4104" spans="3:3" s="2" customFormat="1" x14ac:dyDescent="0.25">
      <c r="C4104" s="3"/>
    </row>
    <row r="4105" spans="3:3" s="2" customFormat="1" x14ac:dyDescent="0.25">
      <c r="C4105" s="3"/>
    </row>
    <row r="4106" spans="3:3" s="2" customFormat="1" x14ac:dyDescent="0.25">
      <c r="C4106" s="3"/>
    </row>
    <row r="4107" spans="3:3" s="2" customFormat="1" x14ac:dyDescent="0.25">
      <c r="C4107" s="3"/>
    </row>
    <row r="4108" spans="3:3" s="2" customFormat="1" x14ac:dyDescent="0.25">
      <c r="C4108" s="3"/>
    </row>
    <row r="4109" spans="3:3" s="2" customFormat="1" x14ac:dyDescent="0.25">
      <c r="C4109" s="3"/>
    </row>
    <row r="4110" spans="3:3" s="2" customFormat="1" x14ac:dyDescent="0.25">
      <c r="C4110" s="3"/>
    </row>
    <row r="4111" spans="3:3" s="2" customFormat="1" x14ac:dyDescent="0.25">
      <c r="C4111" s="3"/>
    </row>
    <row r="4112" spans="3:3" s="2" customFormat="1" x14ac:dyDescent="0.25">
      <c r="C4112" s="3"/>
    </row>
    <row r="4113" spans="3:3" s="2" customFormat="1" x14ac:dyDescent="0.25">
      <c r="C4113" s="3"/>
    </row>
    <row r="4114" spans="3:3" s="2" customFormat="1" x14ac:dyDescent="0.25">
      <c r="C4114" s="3"/>
    </row>
    <row r="4115" spans="3:3" s="2" customFormat="1" x14ac:dyDescent="0.25">
      <c r="C4115" s="3"/>
    </row>
    <row r="4116" spans="3:3" s="2" customFormat="1" x14ac:dyDescent="0.25">
      <c r="C4116" s="3"/>
    </row>
    <row r="4117" spans="3:3" s="2" customFormat="1" x14ac:dyDescent="0.25">
      <c r="C4117" s="3"/>
    </row>
    <row r="4118" spans="3:3" s="2" customFormat="1" x14ac:dyDescent="0.25">
      <c r="C4118" s="3"/>
    </row>
    <row r="4119" spans="3:3" s="2" customFormat="1" x14ac:dyDescent="0.25">
      <c r="C4119" s="3"/>
    </row>
    <row r="4120" spans="3:3" s="2" customFormat="1" x14ac:dyDescent="0.25">
      <c r="C4120" s="3"/>
    </row>
    <row r="4121" spans="3:3" s="2" customFormat="1" x14ac:dyDescent="0.25">
      <c r="C4121" s="3"/>
    </row>
    <row r="4122" spans="3:3" s="2" customFormat="1" x14ac:dyDescent="0.25">
      <c r="C4122" s="3"/>
    </row>
    <row r="4123" spans="3:3" s="2" customFormat="1" x14ac:dyDescent="0.25">
      <c r="C4123" s="3"/>
    </row>
    <row r="4124" spans="3:3" s="2" customFormat="1" x14ac:dyDescent="0.25">
      <c r="C4124" s="3"/>
    </row>
    <row r="4125" spans="3:3" s="2" customFormat="1" x14ac:dyDescent="0.25">
      <c r="C4125" s="3"/>
    </row>
    <row r="4126" spans="3:3" s="2" customFormat="1" x14ac:dyDescent="0.25">
      <c r="C4126" s="3"/>
    </row>
    <row r="4127" spans="3:3" s="2" customFormat="1" x14ac:dyDescent="0.25">
      <c r="C4127" s="3"/>
    </row>
    <row r="4128" spans="3:3" s="2" customFormat="1" x14ac:dyDescent="0.25">
      <c r="C4128" s="3"/>
    </row>
    <row r="4129" spans="3:3" s="2" customFormat="1" x14ac:dyDescent="0.25">
      <c r="C4129" s="3"/>
    </row>
    <row r="4130" spans="3:3" s="2" customFormat="1" x14ac:dyDescent="0.25">
      <c r="C4130" s="3"/>
    </row>
    <row r="4131" spans="3:3" s="2" customFormat="1" x14ac:dyDescent="0.25">
      <c r="C4131" s="3"/>
    </row>
    <row r="4132" spans="3:3" s="2" customFormat="1" x14ac:dyDescent="0.25">
      <c r="C4132" s="3"/>
    </row>
    <row r="4133" spans="3:3" s="2" customFormat="1" x14ac:dyDescent="0.25">
      <c r="C4133" s="3"/>
    </row>
    <row r="4134" spans="3:3" s="2" customFormat="1" x14ac:dyDescent="0.25">
      <c r="C4134" s="3"/>
    </row>
    <row r="4135" spans="3:3" s="2" customFormat="1" x14ac:dyDescent="0.25">
      <c r="C4135" s="3"/>
    </row>
    <row r="4136" spans="3:3" s="2" customFormat="1" x14ac:dyDescent="0.25">
      <c r="C4136" s="3"/>
    </row>
    <row r="4137" spans="3:3" s="2" customFormat="1" x14ac:dyDescent="0.25">
      <c r="C4137" s="3"/>
    </row>
    <row r="4138" spans="3:3" s="2" customFormat="1" x14ac:dyDescent="0.25">
      <c r="C4138" s="3"/>
    </row>
    <row r="4139" spans="3:3" s="2" customFormat="1" x14ac:dyDescent="0.25">
      <c r="C4139" s="3"/>
    </row>
    <row r="4140" spans="3:3" s="2" customFormat="1" x14ac:dyDescent="0.25">
      <c r="C4140" s="3"/>
    </row>
    <row r="4141" spans="3:3" s="2" customFormat="1" x14ac:dyDescent="0.25">
      <c r="C4141" s="3"/>
    </row>
    <row r="4142" spans="3:3" s="2" customFormat="1" x14ac:dyDescent="0.25">
      <c r="C4142" s="3"/>
    </row>
    <row r="4143" spans="3:3" s="2" customFormat="1" x14ac:dyDescent="0.25">
      <c r="C4143" s="3"/>
    </row>
    <row r="4144" spans="3:3" s="2" customFormat="1" x14ac:dyDescent="0.25">
      <c r="C4144" s="3"/>
    </row>
    <row r="4145" spans="3:3" s="2" customFormat="1" x14ac:dyDescent="0.25">
      <c r="C4145" s="3"/>
    </row>
    <row r="4146" spans="3:3" s="2" customFormat="1" x14ac:dyDescent="0.25">
      <c r="C4146" s="3"/>
    </row>
    <row r="4147" spans="3:3" s="2" customFormat="1" x14ac:dyDescent="0.25">
      <c r="C4147" s="3"/>
    </row>
    <row r="4148" spans="3:3" s="2" customFormat="1" x14ac:dyDescent="0.25">
      <c r="C4148" s="3"/>
    </row>
    <row r="4149" spans="3:3" s="2" customFormat="1" x14ac:dyDescent="0.25">
      <c r="C4149" s="3"/>
    </row>
    <row r="4150" spans="3:3" s="2" customFormat="1" x14ac:dyDescent="0.25">
      <c r="C4150" s="3"/>
    </row>
    <row r="4151" spans="3:3" s="2" customFormat="1" x14ac:dyDescent="0.25">
      <c r="C4151" s="3"/>
    </row>
    <row r="4152" spans="3:3" s="2" customFormat="1" x14ac:dyDescent="0.25">
      <c r="C4152" s="3"/>
    </row>
    <row r="4153" spans="3:3" s="2" customFormat="1" x14ac:dyDescent="0.25">
      <c r="C4153" s="3"/>
    </row>
    <row r="4154" spans="3:3" s="2" customFormat="1" x14ac:dyDescent="0.25">
      <c r="C4154" s="3"/>
    </row>
    <row r="4155" spans="3:3" s="2" customFormat="1" x14ac:dyDescent="0.25">
      <c r="C4155" s="3"/>
    </row>
    <row r="4156" spans="3:3" s="2" customFormat="1" x14ac:dyDescent="0.25">
      <c r="C4156" s="3"/>
    </row>
    <row r="4157" spans="3:3" s="2" customFormat="1" x14ac:dyDescent="0.25">
      <c r="C4157" s="3"/>
    </row>
    <row r="4158" spans="3:3" s="2" customFormat="1" x14ac:dyDescent="0.25">
      <c r="C4158" s="3"/>
    </row>
    <row r="4159" spans="3:3" s="2" customFormat="1" x14ac:dyDescent="0.25">
      <c r="C4159" s="3"/>
    </row>
    <row r="4160" spans="3:3" s="2" customFormat="1" x14ac:dyDescent="0.25">
      <c r="C4160" s="3"/>
    </row>
    <row r="4161" spans="3:3" s="2" customFormat="1" x14ac:dyDescent="0.25">
      <c r="C4161" s="3"/>
    </row>
    <row r="4162" spans="3:3" s="2" customFormat="1" x14ac:dyDescent="0.25">
      <c r="C4162" s="3"/>
    </row>
    <row r="4163" spans="3:3" s="2" customFormat="1" x14ac:dyDescent="0.25">
      <c r="C4163" s="3"/>
    </row>
    <row r="4164" spans="3:3" s="2" customFormat="1" x14ac:dyDescent="0.25">
      <c r="C4164" s="3"/>
    </row>
    <row r="4165" spans="3:3" s="2" customFormat="1" x14ac:dyDescent="0.25">
      <c r="C4165" s="3"/>
    </row>
    <row r="4166" spans="3:3" s="2" customFormat="1" x14ac:dyDescent="0.25">
      <c r="C4166" s="3"/>
    </row>
    <row r="4167" spans="3:3" s="2" customFormat="1" x14ac:dyDescent="0.25">
      <c r="C4167" s="3"/>
    </row>
    <row r="4168" spans="3:3" s="2" customFormat="1" x14ac:dyDescent="0.25">
      <c r="C4168" s="3"/>
    </row>
    <row r="4169" spans="3:3" s="2" customFormat="1" x14ac:dyDescent="0.25">
      <c r="C4169" s="3"/>
    </row>
    <row r="4170" spans="3:3" s="2" customFormat="1" x14ac:dyDescent="0.25">
      <c r="C4170" s="3"/>
    </row>
    <row r="4171" spans="3:3" s="2" customFormat="1" x14ac:dyDescent="0.25">
      <c r="C4171" s="3"/>
    </row>
    <row r="4172" spans="3:3" s="2" customFormat="1" x14ac:dyDescent="0.25">
      <c r="C4172" s="3"/>
    </row>
    <row r="4173" spans="3:3" s="2" customFormat="1" x14ac:dyDescent="0.25">
      <c r="C4173" s="3"/>
    </row>
    <row r="4174" spans="3:3" s="2" customFormat="1" x14ac:dyDescent="0.25">
      <c r="C4174" s="3"/>
    </row>
    <row r="4175" spans="3:3" s="2" customFormat="1" x14ac:dyDescent="0.25">
      <c r="C4175" s="3"/>
    </row>
    <row r="4176" spans="3:3" s="2" customFormat="1" x14ac:dyDescent="0.25">
      <c r="C4176" s="3"/>
    </row>
    <row r="4177" spans="3:3" s="2" customFormat="1" x14ac:dyDescent="0.25">
      <c r="C4177" s="3"/>
    </row>
    <row r="4178" spans="3:3" s="2" customFormat="1" x14ac:dyDescent="0.25">
      <c r="C4178" s="3"/>
    </row>
    <row r="4179" spans="3:3" s="2" customFormat="1" x14ac:dyDescent="0.25">
      <c r="C4179" s="3"/>
    </row>
    <row r="4180" spans="3:3" s="2" customFormat="1" x14ac:dyDescent="0.25">
      <c r="C4180" s="3"/>
    </row>
    <row r="4181" spans="3:3" s="2" customFormat="1" x14ac:dyDescent="0.25">
      <c r="C4181" s="3"/>
    </row>
    <row r="4182" spans="3:3" s="2" customFormat="1" x14ac:dyDescent="0.25">
      <c r="C4182" s="3"/>
    </row>
    <row r="4183" spans="3:3" s="2" customFormat="1" x14ac:dyDescent="0.25">
      <c r="C4183" s="3"/>
    </row>
    <row r="4184" spans="3:3" s="2" customFormat="1" x14ac:dyDescent="0.25">
      <c r="C4184" s="3"/>
    </row>
    <row r="4185" spans="3:3" s="2" customFormat="1" x14ac:dyDescent="0.25">
      <c r="C4185" s="3"/>
    </row>
    <row r="4186" spans="3:3" s="2" customFormat="1" x14ac:dyDescent="0.25">
      <c r="C4186" s="3"/>
    </row>
    <row r="4187" spans="3:3" s="2" customFormat="1" x14ac:dyDescent="0.25">
      <c r="C4187" s="3"/>
    </row>
    <row r="4188" spans="3:3" s="2" customFormat="1" x14ac:dyDescent="0.25">
      <c r="C4188" s="3"/>
    </row>
    <row r="4189" spans="3:3" s="2" customFormat="1" x14ac:dyDescent="0.25">
      <c r="C4189" s="3"/>
    </row>
    <row r="4190" spans="3:3" s="2" customFormat="1" x14ac:dyDescent="0.25">
      <c r="C4190" s="3"/>
    </row>
    <row r="4191" spans="3:3" s="2" customFormat="1" x14ac:dyDescent="0.25">
      <c r="C4191" s="3"/>
    </row>
    <row r="4192" spans="3:3" s="2" customFormat="1" x14ac:dyDescent="0.25">
      <c r="C4192" s="3"/>
    </row>
    <row r="4193" spans="3:3" s="2" customFormat="1" x14ac:dyDescent="0.25">
      <c r="C4193" s="3"/>
    </row>
    <row r="4194" spans="3:3" s="2" customFormat="1" x14ac:dyDescent="0.25">
      <c r="C4194" s="3"/>
    </row>
    <row r="4195" spans="3:3" s="2" customFormat="1" x14ac:dyDescent="0.25">
      <c r="C4195" s="3"/>
    </row>
    <row r="4196" spans="3:3" s="2" customFormat="1" x14ac:dyDescent="0.25">
      <c r="C4196" s="3"/>
    </row>
    <row r="4197" spans="3:3" s="2" customFormat="1" x14ac:dyDescent="0.25">
      <c r="C4197" s="3"/>
    </row>
    <row r="4198" spans="3:3" s="2" customFormat="1" x14ac:dyDescent="0.25">
      <c r="C4198" s="3"/>
    </row>
    <row r="4199" spans="3:3" s="2" customFormat="1" x14ac:dyDescent="0.25">
      <c r="C4199" s="3"/>
    </row>
    <row r="4200" spans="3:3" s="2" customFormat="1" x14ac:dyDescent="0.25">
      <c r="C4200" s="3"/>
    </row>
    <row r="4201" spans="3:3" s="2" customFormat="1" x14ac:dyDescent="0.25">
      <c r="C4201" s="3"/>
    </row>
    <row r="4202" spans="3:3" s="2" customFormat="1" x14ac:dyDescent="0.25">
      <c r="C4202" s="3"/>
    </row>
    <row r="4203" spans="3:3" s="2" customFormat="1" x14ac:dyDescent="0.25">
      <c r="C4203" s="3"/>
    </row>
    <row r="4204" spans="3:3" s="2" customFormat="1" x14ac:dyDescent="0.25">
      <c r="C4204" s="3"/>
    </row>
    <row r="4205" spans="3:3" s="2" customFormat="1" x14ac:dyDescent="0.25">
      <c r="C4205" s="3"/>
    </row>
    <row r="4206" spans="3:3" s="2" customFormat="1" x14ac:dyDescent="0.25">
      <c r="C4206" s="3"/>
    </row>
    <row r="4207" spans="3:3" s="2" customFormat="1" x14ac:dyDescent="0.25">
      <c r="C4207" s="3"/>
    </row>
    <row r="4208" spans="3:3" s="2" customFormat="1" x14ac:dyDescent="0.25">
      <c r="C4208" s="3"/>
    </row>
    <row r="4209" spans="3:3" s="2" customFormat="1" x14ac:dyDescent="0.25">
      <c r="C4209" s="3"/>
    </row>
    <row r="4210" spans="3:3" s="2" customFormat="1" x14ac:dyDescent="0.25">
      <c r="C4210" s="3"/>
    </row>
    <row r="4211" spans="3:3" s="2" customFormat="1" x14ac:dyDescent="0.25">
      <c r="C4211" s="3"/>
    </row>
    <row r="4212" spans="3:3" s="2" customFormat="1" x14ac:dyDescent="0.25">
      <c r="C4212" s="3"/>
    </row>
    <row r="4213" spans="3:3" s="2" customFormat="1" x14ac:dyDescent="0.25">
      <c r="C4213" s="3"/>
    </row>
    <row r="4214" spans="3:3" s="2" customFormat="1" x14ac:dyDescent="0.25">
      <c r="C4214" s="3"/>
    </row>
    <row r="4215" spans="3:3" s="2" customFormat="1" x14ac:dyDescent="0.25">
      <c r="C4215" s="3"/>
    </row>
    <row r="4216" spans="3:3" s="2" customFormat="1" x14ac:dyDescent="0.25">
      <c r="C4216" s="3"/>
    </row>
    <row r="4217" spans="3:3" s="2" customFormat="1" x14ac:dyDescent="0.25">
      <c r="C4217" s="3"/>
    </row>
    <row r="4218" spans="3:3" s="2" customFormat="1" x14ac:dyDescent="0.25">
      <c r="C4218" s="3"/>
    </row>
    <row r="4219" spans="3:3" s="2" customFormat="1" x14ac:dyDescent="0.25">
      <c r="C4219" s="3"/>
    </row>
    <row r="4220" spans="3:3" s="2" customFormat="1" x14ac:dyDescent="0.25">
      <c r="C4220" s="3"/>
    </row>
    <row r="4221" spans="3:3" s="2" customFormat="1" x14ac:dyDescent="0.25">
      <c r="C4221" s="3"/>
    </row>
    <row r="4222" spans="3:3" s="2" customFormat="1" x14ac:dyDescent="0.25">
      <c r="C4222" s="3"/>
    </row>
    <row r="4223" spans="3:3" s="2" customFormat="1" x14ac:dyDescent="0.25">
      <c r="C4223" s="3"/>
    </row>
    <row r="4224" spans="3:3" s="2" customFormat="1" x14ac:dyDescent="0.25">
      <c r="C4224" s="3"/>
    </row>
    <row r="4225" spans="3:3" s="2" customFormat="1" x14ac:dyDescent="0.25">
      <c r="C4225" s="3"/>
    </row>
    <row r="4226" spans="3:3" s="2" customFormat="1" x14ac:dyDescent="0.25">
      <c r="C4226" s="3"/>
    </row>
    <row r="4227" spans="3:3" s="2" customFormat="1" x14ac:dyDescent="0.25">
      <c r="C4227" s="3"/>
    </row>
    <row r="4228" spans="3:3" s="2" customFormat="1" x14ac:dyDescent="0.25">
      <c r="C4228" s="3"/>
    </row>
    <row r="4229" spans="3:3" s="2" customFormat="1" x14ac:dyDescent="0.25">
      <c r="C4229" s="3"/>
    </row>
    <row r="4230" spans="3:3" s="2" customFormat="1" x14ac:dyDescent="0.25">
      <c r="C4230" s="3"/>
    </row>
    <row r="4231" spans="3:3" s="2" customFormat="1" x14ac:dyDescent="0.25">
      <c r="C4231" s="3"/>
    </row>
    <row r="4232" spans="3:3" s="2" customFormat="1" x14ac:dyDescent="0.25">
      <c r="C4232" s="3"/>
    </row>
    <row r="4233" spans="3:3" s="2" customFormat="1" x14ac:dyDescent="0.25">
      <c r="C4233" s="3"/>
    </row>
    <row r="4234" spans="3:3" s="2" customFormat="1" x14ac:dyDescent="0.25">
      <c r="C4234" s="3"/>
    </row>
    <row r="4235" spans="3:3" s="2" customFormat="1" x14ac:dyDescent="0.25">
      <c r="C4235" s="3"/>
    </row>
    <row r="4236" spans="3:3" s="2" customFormat="1" x14ac:dyDescent="0.25">
      <c r="C4236" s="3"/>
    </row>
    <row r="4237" spans="3:3" s="2" customFormat="1" x14ac:dyDescent="0.25">
      <c r="C4237" s="3"/>
    </row>
    <row r="4238" spans="3:3" s="2" customFormat="1" x14ac:dyDescent="0.25">
      <c r="C4238" s="3"/>
    </row>
    <row r="4239" spans="3:3" s="2" customFormat="1" x14ac:dyDescent="0.25">
      <c r="C4239" s="3"/>
    </row>
    <row r="4240" spans="3:3" s="2" customFormat="1" x14ac:dyDescent="0.25">
      <c r="C4240" s="3"/>
    </row>
    <row r="4241" spans="3:3" s="2" customFormat="1" x14ac:dyDescent="0.25">
      <c r="C4241" s="3"/>
    </row>
    <row r="4242" spans="3:3" s="2" customFormat="1" x14ac:dyDescent="0.25">
      <c r="C4242" s="3"/>
    </row>
    <row r="4243" spans="3:3" s="2" customFormat="1" x14ac:dyDescent="0.25">
      <c r="C4243" s="3"/>
    </row>
    <row r="4244" spans="3:3" s="2" customFormat="1" x14ac:dyDescent="0.25">
      <c r="C4244" s="3"/>
    </row>
    <row r="4245" spans="3:3" s="2" customFormat="1" x14ac:dyDescent="0.25">
      <c r="C4245" s="3"/>
    </row>
    <row r="4246" spans="3:3" s="2" customFormat="1" x14ac:dyDescent="0.25">
      <c r="C4246" s="3"/>
    </row>
    <row r="4247" spans="3:3" s="2" customFormat="1" x14ac:dyDescent="0.25">
      <c r="C4247" s="3"/>
    </row>
    <row r="4248" spans="3:3" s="2" customFormat="1" x14ac:dyDescent="0.25">
      <c r="C4248" s="3"/>
    </row>
    <row r="4249" spans="3:3" s="2" customFormat="1" x14ac:dyDescent="0.25">
      <c r="C4249" s="3"/>
    </row>
    <row r="4250" spans="3:3" s="2" customFormat="1" x14ac:dyDescent="0.25">
      <c r="C4250" s="3"/>
    </row>
    <row r="4251" spans="3:3" s="2" customFormat="1" x14ac:dyDescent="0.25">
      <c r="C4251" s="3"/>
    </row>
    <row r="4252" spans="3:3" s="2" customFormat="1" x14ac:dyDescent="0.25">
      <c r="C4252" s="3"/>
    </row>
    <row r="4253" spans="3:3" s="2" customFormat="1" x14ac:dyDescent="0.25">
      <c r="C4253" s="3"/>
    </row>
    <row r="4254" spans="3:3" s="2" customFormat="1" x14ac:dyDescent="0.25">
      <c r="C4254" s="3"/>
    </row>
    <row r="4255" spans="3:3" s="2" customFormat="1" x14ac:dyDescent="0.25">
      <c r="C4255" s="3"/>
    </row>
    <row r="4256" spans="3:3" s="2" customFormat="1" x14ac:dyDescent="0.25">
      <c r="C4256" s="3"/>
    </row>
    <row r="4257" spans="3:3" s="2" customFormat="1" x14ac:dyDescent="0.25">
      <c r="C4257" s="3"/>
    </row>
    <row r="4258" spans="3:3" s="2" customFormat="1" x14ac:dyDescent="0.25">
      <c r="C4258" s="3"/>
    </row>
    <row r="4259" spans="3:3" s="2" customFormat="1" x14ac:dyDescent="0.25">
      <c r="C4259" s="3"/>
    </row>
    <row r="4260" spans="3:3" s="2" customFormat="1" x14ac:dyDescent="0.25">
      <c r="C4260" s="3"/>
    </row>
    <row r="4261" spans="3:3" s="2" customFormat="1" x14ac:dyDescent="0.25">
      <c r="C4261" s="3"/>
    </row>
    <row r="4262" spans="3:3" s="2" customFormat="1" x14ac:dyDescent="0.25">
      <c r="C4262" s="3"/>
    </row>
    <row r="4263" spans="3:3" s="2" customFormat="1" x14ac:dyDescent="0.25">
      <c r="C4263" s="3"/>
    </row>
    <row r="4264" spans="3:3" s="2" customFormat="1" x14ac:dyDescent="0.25">
      <c r="C4264" s="3"/>
    </row>
    <row r="4265" spans="3:3" s="2" customFormat="1" x14ac:dyDescent="0.25">
      <c r="C4265" s="3"/>
    </row>
    <row r="4266" spans="3:3" s="2" customFormat="1" x14ac:dyDescent="0.25">
      <c r="C4266" s="3"/>
    </row>
    <row r="4267" spans="3:3" s="2" customFormat="1" x14ac:dyDescent="0.25">
      <c r="C4267" s="3"/>
    </row>
    <row r="4268" spans="3:3" s="2" customFormat="1" x14ac:dyDescent="0.25">
      <c r="C4268" s="3"/>
    </row>
    <row r="4269" spans="3:3" s="2" customFormat="1" x14ac:dyDescent="0.25">
      <c r="C4269" s="3"/>
    </row>
    <row r="4270" spans="3:3" s="2" customFormat="1" x14ac:dyDescent="0.25">
      <c r="C4270" s="3"/>
    </row>
    <row r="4271" spans="3:3" s="2" customFormat="1" x14ac:dyDescent="0.25">
      <c r="C4271" s="3"/>
    </row>
    <row r="4272" spans="3:3" s="2" customFormat="1" x14ac:dyDescent="0.25">
      <c r="C4272" s="3"/>
    </row>
    <row r="4273" spans="3:3" s="2" customFormat="1" x14ac:dyDescent="0.25">
      <c r="C4273" s="3"/>
    </row>
    <row r="4274" spans="3:3" s="2" customFormat="1" x14ac:dyDescent="0.25">
      <c r="C4274" s="3"/>
    </row>
    <row r="4275" spans="3:3" s="2" customFormat="1" x14ac:dyDescent="0.25">
      <c r="C4275" s="3"/>
    </row>
    <row r="4276" spans="3:3" s="2" customFormat="1" x14ac:dyDescent="0.25">
      <c r="C4276" s="3"/>
    </row>
    <row r="4277" spans="3:3" s="2" customFormat="1" x14ac:dyDescent="0.25">
      <c r="C4277" s="3"/>
    </row>
    <row r="4278" spans="3:3" s="2" customFormat="1" x14ac:dyDescent="0.25">
      <c r="C4278" s="3"/>
    </row>
    <row r="4279" spans="3:3" s="2" customFormat="1" x14ac:dyDescent="0.25">
      <c r="C4279" s="3"/>
    </row>
    <row r="4280" spans="3:3" s="2" customFormat="1" x14ac:dyDescent="0.25">
      <c r="C4280" s="3"/>
    </row>
    <row r="4281" spans="3:3" s="2" customFormat="1" x14ac:dyDescent="0.25">
      <c r="C4281" s="3"/>
    </row>
    <row r="4282" spans="3:3" s="2" customFormat="1" x14ac:dyDescent="0.25">
      <c r="C4282" s="3"/>
    </row>
    <row r="4283" spans="3:3" s="2" customFormat="1" x14ac:dyDescent="0.25">
      <c r="C4283" s="3"/>
    </row>
    <row r="4284" spans="3:3" s="2" customFormat="1" x14ac:dyDescent="0.25">
      <c r="C4284" s="3"/>
    </row>
    <row r="4285" spans="3:3" s="2" customFormat="1" x14ac:dyDescent="0.25">
      <c r="C4285" s="3"/>
    </row>
    <row r="4286" spans="3:3" s="2" customFormat="1" x14ac:dyDescent="0.25">
      <c r="C4286" s="3"/>
    </row>
    <row r="4287" spans="3:3" s="2" customFormat="1" x14ac:dyDescent="0.25">
      <c r="C4287" s="3"/>
    </row>
    <row r="4288" spans="3:3" s="2" customFormat="1" x14ac:dyDescent="0.25">
      <c r="C4288" s="3"/>
    </row>
    <row r="4289" spans="3:3" s="2" customFormat="1" x14ac:dyDescent="0.25">
      <c r="C4289" s="3"/>
    </row>
    <row r="4290" spans="3:3" s="2" customFormat="1" x14ac:dyDescent="0.25">
      <c r="C4290" s="3"/>
    </row>
    <row r="4291" spans="3:3" s="2" customFormat="1" x14ac:dyDescent="0.25">
      <c r="C4291" s="3"/>
    </row>
    <row r="4292" spans="3:3" s="2" customFormat="1" x14ac:dyDescent="0.25">
      <c r="C4292" s="3"/>
    </row>
    <row r="4293" spans="3:3" s="2" customFormat="1" x14ac:dyDescent="0.25">
      <c r="C4293" s="3"/>
    </row>
    <row r="4294" spans="3:3" s="2" customFormat="1" x14ac:dyDescent="0.25">
      <c r="C4294" s="3"/>
    </row>
    <row r="4295" spans="3:3" s="2" customFormat="1" x14ac:dyDescent="0.25">
      <c r="C4295" s="3"/>
    </row>
    <row r="4296" spans="3:3" s="2" customFormat="1" x14ac:dyDescent="0.25">
      <c r="C4296" s="3"/>
    </row>
    <row r="4297" spans="3:3" s="2" customFormat="1" x14ac:dyDescent="0.25">
      <c r="C4297" s="3"/>
    </row>
    <row r="4298" spans="3:3" s="2" customFormat="1" x14ac:dyDescent="0.25">
      <c r="C4298" s="3"/>
    </row>
    <row r="4299" spans="3:3" s="2" customFormat="1" x14ac:dyDescent="0.25">
      <c r="C4299" s="3"/>
    </row>
    <row r="4300" spans="3:3" s="2" customFormat="1" x14ac:dyDescent="0.25">
      <c r="C4300" s="3"/>
    </row>
    <row r="4301" spans="3:3" s="2" customFormat="1" x14ac:dyDescent="0.25">
      <c r="C4301" s="3"/>
    </row>
    <row r="4302" spans="3:3" s="2" customFormat="1" x14ac:dyDescent="0.25">
      <c r="C4302" s="3"/>
    </row>
    <row r="4303" spans="3:3" s="2" customFormat="1" x14ac:dyDescent="0.25">
      <c r="C4303" s="3"/>
    </row>
    <row r="4304" spans="3:3" s="2" customFormat="1" x14ac:dyDescent="0.25">
      <c r="C4304" s="3"/>
    </row>
    <row r="4305" spans="3:3" s="2" customFormat="1" x14ac:dyDescent="0.25">
      <c r="C4305" s="3"/>
    </row>
    <row r="4306" spans="3:3" s="2" customFormat="1" x14ac:dyDescent="0.25">
      <c r="C4306" s="3"/>
    </row>
    <row r="4307" spans="3:3" s="2" customFormat="1" x14ac:dyDescent="0.25">
      <c r="C4307" s="3"/>
    </row>
    <row r="4308" spans="3:3" s="2" customFormat="1" x14ac:dyDescent="0.25">
      <c r="C4308" s="3"/>
    </row>
    <row r="4309" spans="3:3" s="2" customFormat="1" x14ac:dyDescent="0.25">
      <c r="C4309" s="3"/>
    </row>
    <row r="4310" spans="3:3" s="2" customFormat="1" x14ac:dyDescent="0.25">
      <c r="C4310" s="3"/>
    </row>
    <row r="4311" spans="3:3" s="2" customFormat="1" x14ac:dyDescent="0.25">
      <c r="C4311" s="3"/>
    </row>
    <row r="4312" spans="3:3" s="2" customFormat="1" x14ac:dyDescent="0.25">
      <c r="C4312" s="3"/>
    </row>
    <row r="4313" spans="3:3" s="2" customFormat="1" x14ac:dyDescent="0.25">
      <c r="C4313" s="3"/>
    </row>
    <row r="4314" spans="3:3" s="2" customFormat="1" x14ac:dyDescent="0.25">
      <c r="C4314" s="3"/>
    </row>
    <row r="4315" spans="3:3" s="2" customFormat="1" x14ac:dyDescent="0.25">
      <c r="C4315" s="3"/>
    </row>
    <row r="4316" spans="3:3" s="2" customFormat="1" x14ac:dyDescent="0.25">
      <c r="C4316" s="3"/>
    </row>
    <row r="4317" spans="3:3" s="2" customFormat="1" x14ac:dyDescent="0.25">
      <c r="C4317" s="3"/>
    </row>
    <row r="4318" spans="3:3" s="2" customFormat="1" x14ac:dyDescent="0.25">
      <c r="C4318" s="3"/>
    </row>
    <row r="4319" spans="3:3" s="2" customFormat="1" x14ac:dyDescent="0.25">
      <c r="C4319" s="3"/>
    </row>
    <row r="4320" spans="3:3" s="2" customFormat="1" x14ac:dyDescent="0.25">
      <c r="C4320" s="3"/>
    </row>
    <row r="4321" spans="3:3" s="2" customFormat="1" x14ac:dyDescent="0.25">
      <c r="C4321" s="3"/>
    </row>
    <row r="4322" spans="3:3" s="2" customFormat="1" x14ac:dyDescent="0.25">
      <c r="C4322" s="3"/>
    </row>
    <row r="4323" spans="3:3" s="2" customFormat="1" x14ac:dyDescent="0.25">
      <c r="C4323" s="3"/>
    </row>
    <row r="4324" spans="3:3" s="2" customFormat="1" x14ac:dyDescent="0.25">
      <c r="C4324" s="3"/>
    </row>
    <row r="4325" spans="3:3" s="2" customFormat="1" x14ac:dyDescent="0.25">
      <c r="C4325" s="3"/>
    </row>
    <row r="4326" spans="3:3" s="2" customFormat="1" x14ac:dyDescent="0.25">
      <c r="C4326" s="3"/>
    </row>
    <row r="4327" spans="3:3" s="2" customFormat="1" x14ac:dyDescent="0.25">
      <c r="C4327" s="3"/>
    </row>
    <row r="4328" spans="3:3" s="2" customFormat="1" x14ac:dyDescent="0.25">
      <c r="C4328" s="3"/>
    </row>
    <row r="4329" spans="3:3" s="2" customFormat="1" x14ac:dyDescent="0.25">
      <c r="C4329" s="3"/>
    </row>
    <row r="4330" spans="3:3" s="2" customFormat="1" x14ac:dyDescent="0.25">
      <c r="C4330" s="3"/>
    </row>
    <row r="4331" spans="3:3" s="2" customFormat="1" x14ac:dyDescent="0.25">
      <c r="C4331" s="3"/>
    </row>
    <row r="4332" spans="3:3" s="2" customFormat="1" x14ac:dyDescent="0.25">
      <c r="C4332" s="3"/>
    </row>
    <row r="4333" spans="3:3" s="2" customFormat="1" x14ac:dyDescent="0.25">
      <c r="C4333" s="3"/>
    </row>
    <row r="4334" spans="3:3" s="2" customFormat="1" x14ac:dyDescent="0.25">
      <c r="C4334" s="3"/>
    </row>
    <row r="4335" spans="3:3" s="2" customFormat="1" x14ac:dyDescent="0.25">
      <c r="C4335" s="3"/>
    </row>
    <row r="4336" spans="3:3" s="2" customFormat="1" x14ac:dyDescent="0.25">
      <c r="C4336" s="3"/>
    </row>
    <row r="4337" spans="3:3" s="2" customFormat="1" x14ac:dyDescent="0.25">
      <c r="C4337" s="3"/>
    </row>
    <row r="4338" spans="3:3" s="2" customFormat="1" x14ac:dyDescent="0.25">
      <c r="C4338" s="3"/>
    </row>
    <row r="4339" spans="3:3" s="2" customFormat="1" x14ac:dyDescent="0.25">
      <c r="C4339" s="3"/>
    </row>
    <row r="4340" spans="3:3" s="2" customFormat="1" x14ac:dyDescent="0.25">
      <c r="C4340" s="3"/>
    </row>
    <row r="4341" spans="3:3" s="2" customFormat="1" x14ac:dyDescent="0.25">
      <c r="C4341" s="3"/>
    </row>
    <row r="4342" spans="3:3" s="2" customFormat="1" x14ac:dyDescent="0.25">
      <c r="C4342" s="3"/>
    </row>
    <row r="4343" spans="3:3" s="2" customFormat="1" x14ac:dyDescent="0.25">
      <c r="C4343" s="3"/>
    </row>
    <row r="4344" spans="3:3" s="2" customFormat="1" x14ac:dyDescent="0.25">
      <c r="C4344" s="3"/>
    </row>
    <row r="4345" spans="3:3" s="2" customFormat="1" x14ac:dyDescent="0.25">
      <c r="C4345" s="3"/>
    </row>
    <row r="4346" spans="3:3" s="2" customFormat="1" x14ac:dyDescent="0.25">
      <c r="C4346" s="3"/>
    </row>
    <row r="4347" spans="3:3" s="2" customFormat="1" x14ac:dyDescent="0.25">
      <c r="C4347" s="3"/>
    </row>
    <row r="4348" spans="3:3" s="2" customFormat="1" x14ac:dyDescent="0.25">
      <c r="C4348" s="3"/>
    </row>
    <row r="4349" spans="3:3" s="2" customFormat="1" x14ac:dyDescent="0.25">
      <c r="C4349" s="3"/>
    </row>
    <row r="4350" spans="3:3" s="2" customFormat="1" x14ac:dyDescent="0.25">
      <c r="C4350" s="3"/>
    </row>
    <row r="4351" spans="3:3" s="2" customFormat="1" x14ac:dyDescent="0.25">
      <c r="C4351" s="3"/>
    </row>
    <row r="4352" spans="3:3" s="2" customFormat="1" x14ac:dyDescent="0.25">
      <c r="C4352" s="3"/>
    </row>
    <row r="4353" spans="3:3" s="2" customFormat="1" x14ac:dyDescent="0.25">
      <c r="C4353" s="3"/>
    </row>
    <row r="4354" spans="3:3" s="2" customFormat="1" x14ac:dyDescent="0.25">
      <c r="C4354" s="3"/>
    </row>
    <row r="4355" spans="3:3" s="2" customFormat="1" x14ac:dyDescent="0.25">
      <c r="C4355" s="3"/>
    </row>
    <row r="4356" spans="3:3" s="2" customFormat="1" x14ac:dyDescent="0.25">
      <c r="C4356" s="3"/>
    </row>
    <row r="4357" spans="3:3" s="2" customFormat="1" x14ac:dyDescent="0.25">
      <c r="C4357" s="3"/>
    </row>
    <row r="4358" spans="3:3" s="2" customFormat="1" x14ac:dyDescent="0.25">
      <c r="C4358" s="3"/>
    </row>
    <row r="4359" spans="3:3" s="2" customFormat="1" x14ac:dyDescent="0.25">
      <c r="C4359" s="3"/>
    </row>
    <row r="4360" spans="3:3" s="2" customFormat="1" x14ac:dyDescent="0.25">
      <c r="C4360" s="3"/>
    </row>
    <row r="4361" spans="3:3" s="2" customFormat="1" x14ac:dyDescent="0.25">
      <c r="C4361" s="3"/>
    </row>
    <row r="4362" spans="3:3" s="2" customFormat="1" x14ac:dyDescent="0.25">
      <c r="C4362" s="3"/>
    </row>
    <row r="4363" spans="3:3" s="2" customFormat="1" x14ac:dyDescent="0.25">
      <c r="C4363" s="3"/>
    </row>
    <row r="4364" spans="3:3" s="2" customFormat="1" x14ac:dyDescent="0.25">
      <c r="C4364" s="3"/>
    </row>
    <row r="4365" spans="3:3" s="2" customFormat="1" x14ac:dyDescent="0.25">
      <c r="C4365" s="3"/>
    </row>
    <row r="4366" spans="3:3" s="2" customFormat="1" x14ac:dyDescent="0.25">
      <c r="C4366" s="3"/>
    </row>
    <row r="4367" spans="3:3" s="2" customFormat="1" x14ac:dyDescent="0.25">
      <c r="C4367" s="3"/>
    </row>
    <row r="4368" spans="3:3" s="2" customFormat="1" x14ac:dyDescent="0.25">
      <c r="C4368" s="3"/>
    </row>
    <row r="4369" spans="3:3" s="2" customFormat="1" x14ac:dyDescent="0.25">
      <c r="C4369" s="3"/>
    </row>
    <row r="4370" spans="3:3" s="2" customFormat="1" x14ac:dyDescent="0.25">
      <c r="C4370" s="3"/>
    </row>
    <row r="4371" spans="3:3" s="2" customFormat="1" x14ac:dyDescent="0.25">
      <c r="C4371" s="3"/>
    </row>
    <row r="4372" spans="3:3" s="2" customFormat="1" x14ac:dyDescent="0.25">
      <c r="C4372" s="3"/>
    </row>
    <row r="4373" spans="3:3" s="2" customFormat="1" x14ac:dyDescent="0.25">
      <c r="C4373" s="3"/>
    </row>
    <row r="4374" spans="3:3" s="2" customFormat="1" x14ac:dyDescent="0.25">
      <c r="C4374" s="3"/>
    </row>
    <row r="4375" spans="3:3" s="2" customFormat="1" x14ac:dyDescent="0.25">
      <c r="C4375" s="3"/>
    </row>
    <row r="4376" spans="3:3" s="2" customFormat="1" x14ac:dyDescent="0.25">
      <c r="C4376" s="3"/>
    </row>
    <row r="4377" spans="3:3" s="2" customFormat="1" x14ac:dyDescent="0.25">
      <c r="C4377" s="3"/>
    </row>
    <row r="4378" spans="3:3" s="2" customFormat="1" x14ac:dyDescent="0.25">
      <c r="C4378" s="3"/>
    </row>
    <row r="4379" spans="3:3" s="2" customFormat="1" x14ac:dyDescent="0.25">
      <c r="C4379" s="3"/>
    </row>
    <row r="4380" spans="3:3" s="2" customFormat="1" x14ac:dyDescent="0.25">
      <c r="C4380" s="3"/>
    </row>
    <row r="4381" spans="3:3" s="2" customFormat="1" x14ac:dyDescent="0.25">
      <c r="C4381" s="3"/>
    </row>
    <row r="4382" spans="3:3" s="2" customFormat="1" x14ac:dyDescent="0.25">
      <c r="C4382" s="3"/>
    </row>
    <row r="4383" spans="3:3" s="2" customFormat="1" x14ac:dyDescent="0.25">
      <c r="C4383" s="3"/>
    </row>
    <row r="4384" spans="3:3" s="2" customFormat="1" x14ac:dyDescent="0.25">
      <c r="C4384" s="3"/>
    </row>
    <row r="4385" spans="3:3" s="2" customFormat="1" x14ac:dyDescent="0.25">
      <c r="C4385" s="3"/>
    </row>
    <row r="4386" spans="3:3" s="2" customFormat="1" x14ac:dyDescent="0.25">
      <c r="C4386" s="3"/>
    </row>
    <row r="4387" spans="3:3" s="2" customFormat="1" x14ac:dyDescent="0.25">
      <c r="C4387" s="3"/>
    </row>
    <row r="4388" spans="3:3" s="2" customFormat="1" x14ac:dyDescent="0.25">
      <c r="C4388" s="3"/>
    </row>
    <row r="4389" spans="3:3" s="2" customFormat="1" x14ac:dyDescent="0.25">
      <c r="C4389" s="3"/>
    </row>
    <row r="4390" spans="3:3" s="2" customFormat="1" x14ac:dyDescent="0.25">
      <c r="C4390" s="3"/>
    </row>
    <row r="4391" spans="3:3" s="2" customFormat="1" x14ac:dyDescent="0.25">
      <c r="C4391" s="3"/>
    </row>
    <row r="4392" spans="3:3" s="2" customFormat="1" x14ac:dyDescent="0.25">
      <c r="C4392" s="3"/>
    </row>
    <row r="4393" spans="3:3" s="2" customFormat="1" x14ac:dyDescent="0.25">
      <c r="C4393" s="3"/>
    </row>
    <row r="4394" spans="3:3" s="2" customFormat="1" x14ac:dyDescent="0.25">
      <c r="C4394" s="3"/>
    </row>
    <row r="4395" spans="3:3" s="2" customFormat="1" x14ac:dyDescent="0.25">
      <c r="C4395" s="3"/>
    </row>
    <row r="4396" spans="3:3" s="2" customFormat="1" x14ac:dyDescent="0.25">
      <c r="C4396" s="3"/>
    </row>
    <row r="4397" spans="3:3" s="2" customFormat="1" x14ac:dyDescent="0.25">
      <c r="C4397" s="3"/>
    </row>
    <row r="4398" spans="3:3" s="2" customFormat="1" x14ac:dyDescent="0.25">
      <c r="C4398" s="3"/>
    </row>
    <row r="4399" spans="3:3" s="2" customFormat="1" x14ac:dyDescent="0.25">
      <c r="C4399" s="3"/>
    </row>
    <row r="4400" spans="3:3" s="2" customFormat="1" x14ac:dyDescent="0.25">
      <c r="C4400" s="3"/>
    </row>
    <row r="4401" spans="3:3" s="2" customFormat="1" x14ac:dyDescent="0.25">
      <c r="C4401" s="3"/>
    </row>
    <row r="4402" spans="3:3" s="2" customFormat="1" x14ac:dyDescent="0.25">
      <c r="C4402" s="3"/>
    </row>
    <row r="4403" spans="3:3" s="2" customFormat="1" x14ac:dyDescent="0.25">
      <c r="C4403" s="3"/>
    </row>
    <row r="4404" spans="3:3" s="2" customFormat="1" x14ac:dyDescent="0.25">
      <c r="C4404" s="3"/>
    </row>
    <row r="4405" spans="3:3" s="2" customFormat="1" x14ac:dyDescent="0.25">
      <c r="C4405" s="3"/>
    </row>
    <row r="4406" spans="3:3" s="2" customFormat="1" x14ac:dyDescent="0.25">
      <c r="C4406" s="3"/>
    </row>
    <row r="4407" spans="3:3" s="2" customFormat="1" x14ac:dyDescent="0.25">
      <c r="C4407" s="3"/>
    </row>
    <row r="4408" spans="3:3" s="2" customFormat="1" x14ac:dyDescent="0.25">
      <c r="C4408" s="3"/>
    </row>
    <row r="4409" spans="3:3" s="2" customFormat="1" x14ac:dyDescent="0.25">
      <c r="C4409" s="3"/>
    </row>
    <row r="4410" spans="3:3" s="2" customFormat="1" x14ac:dyDescent="0.25">
      <c r="C4410" s="3"/>
    </row>
    <row r="4411" spans="3:3" s="2" customFormat="1" x14ac:dyDescent="0.25">
      <c r="C4411" s="3"/>
    </row>
    <row r="4412" spans="3:3" s="2" customFormat="1" x14ac:dyDescent="0.25">
      <c r="C4412" s="3"/>
    </row>
    <row r="4413" spans="3:3" s="2" customFormat="1" x14ac:dyDescent="0.25">
      <c r="C4413" s="3"/>
    </row>
    <row r="4414" spans="3:3" s="2" customFormat="1" x14ac:dyDescent="0.25">
      <c r="C4414" s="3"/>
    </row>
    <row r="4415" spans="3:3" s="2" customFormat="1" x14ac:dyDescent="0.25">
      <c r="C4415" s="3"/>
    </row>
    <row r="4416" spans="3:3" s="2" customFormat="1" x14ac:dyDescent="0.25">
      <c r="C4416" s="3"/>
    </row>
    <row r="4417" spans="3:3" s="2" customFormat="1" x14ac:dyDescent="0.25">
      <c r="C4417" s="3"/>
    </row>
    <row r="4418" spans="3:3" s="2" customFormat="1" x14ac:dyDescent="0.25">
      <c r="C4418" s="3"/>
    </row>
    <row r="4419" spans="3:3" s="2" customFormat="1" x14ac:dyDescent="0.25">
      <c r="C4419" s="3"/>
    </row>
    <row r="4420" spans="3:3" s="2" customFormat="1" x14ac:dyDescent="0.25">
      <c r="C4420" s="3"/>
    </row>
    <row r="4421" spans="3:3" s="2" customFormat="1" x14ac:dyDescent="0.25">
      <c r="C4421" s="3"/>
    </row>
    <row r="4422" spans="3:3" s="2" customFormat="1" x14ac:dyDescent="0.25">
      <c r="C4422" s="3"/>
    </row>
    <row r="4423" spans="3:3" s="2" customFormat="1" x14ac:dyDescent="0.25">
      <c r="C4423" s="3"/>
    </row>
    <row r="4424" spans="3:3" s="2" customFormat="1" x14ac:dyDescent="0.25">
      <c r="C4424" s="3"/>
    </row>
    <row r="4425" spans="3:3" s="2" customFormat="1" x14ac:dyDescent="0.25">
      <c r="C4425" s="3"/>
    </row>
    <row r="4426" spans="3:3" s="2" customFormat="1" x14ac:dyDescent="0.25">
      <c r="C4426" s="3"/>
    </row>
    <row r="4427" spans="3:3" s="2" customFormat="1" x14ac:dyDescent="0.25">
      <c r="C4427" s="3"/>
    </row>
    <row r="4428" spans="3:3" s="2" customFormat="1" x14ac:dyDescent="0.25">
      <c r="C4428" s="3"/>
    </row>
    <row r="4429" spans="3:3" s="2" customFormat="1" x14ac:dyDescent="0.25">
      <c r="C4429" s="3"/>
    </row>
    <row r="4430" spans="3:3" s="2" customFormat="1" x14ac:dyDescent="0.25">
      <c r="C4430" s="3"/>
    </row>
    <row r="4431" spans="3:3" s="2" customFormat="1" x14ac:dyDescent="0.25">
      <c r="C4431" s="3"/>
    </row>
    <row r="4432" spans="3:3" s="2" customFormat="1" x14ac:dyDescent="0.25">
      <c r="C4432" s="3"/>
    </row>
    <row r="4433" spans="3:3" s="2" customFormat="1" x14ac:dyDescent="0.25">
      <c r="C4433" s="3"/>
    </row>
    <row r="4434" spans="3:3" s="2" customFormat="1" x14ac:dyDescent="0.25">
      <c r="C4434" s="3"/>
    </row>
    <row r="4435" spans="3:3" s="2" customFormat="1" x14ac:dyDescent="0.25">
      <c r="C4435" s="3"/>
    </row>
    <row r="4436" spans="3:3" s="2" customFormat="1" x14ac:dyDescent="0.25">
      <c r="C4436" s="3"/>
    </row>
    <row r="4437" spans="3:3" s="2" customFormat="1" x14ac:dyDescent="0.25">
      <c r="C4437" s="3"/>
    </row>
    <row r="4438" spans="3:3" s="2" customFormat="1" x14ac:dyDescent="0.25">
      <c r="C4438" s="3"/>
    </row>
    <row r="4439" spans="3:3" s="2" customFormat="1" x14ac:dyDescent="0.25">
      <c r="C4439" s="3"/>
    </row>
    <row r="4440" spans="3:3" s="2" customFormat="1" x14ac:dyDescent="0.25">
      <c r="C4440" s="3"/>
    </row>
    <row r="4441" spans="3:3" s="2" customFormat="1" x14ac:dyDescent="0.25">
      <c r="C4441" s="3"/>
    </row>
    <row r="4442" spans="3:3" s="2" customFormat="1" x14ac:dyDescent="0.25">
      <c r="C4442" s="3"/>
    </row>
    <row r="4443" spans="3:3" s="2" customFormat="1" x14ac:dyDescent="0.25">
      <c r="C4443" s="3"/>
    </row>
    <row r="4444" spans="3:3" s="2" customFormat="1" x14ac:dyDescent="0.25">
      <c r="C4444" s="3"/>
    </row>
    <row r="4445" spans="3:3" s="2" customFormat="1" x14ac:dyDescent="0.25">
      <c r="C4445" s="3"/>
    </row>
    <row r="4446" spans="3:3" s="2" customFormat="1" x14ac:dyDescent="0.25">
      <c r="C4446" s="3"/>
    </row>
    <row r="4447" spans="3:3" s="2" customFormat="1" x14ac:dyDescent="0.25">
      <c r="C4447" s="3"/>
    </row>
    <row r="4448" spans="3:3" s="2" customFormat="1" x14ac:dyDescent="0.25">
      <c r="C4448" s="3"/>
    </row>
    <row r="4449" spans="3:3" s="2" customFormat="1" x14ac:dyDescent="0.25">
      <c r="C4449" s="3"/>
    </row>
    <row r="4450" spans="3:3" s="2" customFormat="1" x14ac:dyDescent="0.25">
      <c r="C4450" s="3"/>
    </row>
    <row r="4451" spans="3:3" s="2" customFormat="1" x14ac:dyDescent="0.25">
      <c r="C4451" s="3"/>
    </row>
    <row r="4452" spans="3:3" s="2" customFormat="1" x14ac:dyDescent="0.25">
      <c r="C4452" s="3"/>
    </row>
    <row r="4453" spans="3:3" s="2" customFormat="1" x14ac:dyDescent="0.25">
      <c r="C4453" s="3"/>
    </row>
    <row r="4454" spans="3:3" s="2" customFormat="1" x14ac:dyDescent="0.25">
      <c r="C4454" s="3"/>
    </row>
    <row r="4455" spans="3:3" s="2" customFormat="1" x14ac:dyDescent="0.25">
      <c r="C4455" s="3"/>
    </row>
    <row r="4456" spans="3:3" s="2" customFormat="1" x14ac:dyDescent="0.25">
      <c r="C4456" s="3"/>
    </row>
    <row r="4457" spans="3:3" s="2" customFormat="1" x14ac:dyDescent="0.25">
      <c r="C4457" s="3"/>
    </row>
    <row r="4458" spans="3:3" s="2" customFormat="1" x14ac:dyDescent="0.25">
      <c r="C4458" s="3"/>
    </row>
    <row r="4459" spans="3:3" s="2" customFormat="1" x14ac:dyDescent="0.25">
      <c r="C4459" s="3"/>
    </row>
    <row r="4460" spans="3:3" s="2" customFormat="1" x14ac:dyDescent="0.25">
      <c r="C4460" s="3"/>
    </row>
    <row r="4461" spans="3:3" s="2" customFormat="1" x14ac:dyDescent="0.25">
      <c r="C4461" s="3"/>
    </row>
    <row r="4462" spans="3:3" s="2" customFormat="1" x14ac:dyDescent="0.25">
      <c r="C4462" s="3"/>
    </row>
    <row r="4463" spans="3:3" s="2" customFormat="1" x14ac:dyDescent="0.25">
      <c r="C4463" s="3"/>
    </row>
    <row r="4464" spans="3:3" s="2" customFormat="1" x14ac:dyDescent="0.25">
      <c r="C4464" s="3"/>
    </row>
    <row r="4465" spans="3:3" s="2" customFormat="1" x14ac:dyDescent="0.25">
      <c r="C4465" s="3"/>
    </row>
    <row r="4466" spans="3:3" s="2" customFormat="1" x14ac:dyDescent="0.25">
      <c r="C4466" s="3"/>
    </row>
    <row r="4467" spans="3:3" s="2" customFormat="1" x14ac:dyDescent="0.25">
      <c r="C4467" s="3"/>
    </row>
    <row r="4468" spans="3:3" s="2" customFormat="1" x14ac:dyDescent="0.25">
      <c r="C4468" s="3"/>
    </row>
    <row r="4469" spans="3:3" s="2" customFormat="1" x14ac:dyDescent="0.25">
      <c r="C4469" s="3"/>
    </row>
    <row r="4470" spans="3:3" s="2" customFormat="1" x14ac:dyDescent="0.25">
      <c r="C4470" s="3"/>
    </row>
    <row r="4471" spans="3:3" s="2" customFormat="1" x14ac:dyDescent="0.25">
      <c r="C4471" s="3"/>
    </row>
    <row r="4472" spans="3:3" s="2" customFormat="1" x14ac:dyDescent="0.25">
      <c r="C4472" s="3"/>
    </row>
    <row r="4473" spans="3:3" s="2" customFormat="1" x14ac:dyDescent="0.25">
      <c r="C4473" s="3"/>
    </row>
    <row r="4474" spans="3:3" s="2" customFormat="1" x14ac:dyDescent="0.25">
      <c r="C4474" s="3"/>
    </row>
    <row r="4475" spans="3:3" s="2" customFormat="1" x14ac:dyDescent="0.25">
      <c r="C4475" s="3"/>
    </row>
    <row r="4476" spans="3:3" s="2" customFormat="1" x14ac:dyDescent="0.25">
      <c r="C4476" s="3"/>
    </row>
    <row r="4477" spans="3:3" s="2" customFormat="1" x14ac:dyDescent="0.25">
      <c r="C4477" s="3"/>
    </row>
    <row r="4478" spans="3:3" s="2" customFormat="1" x14ac:dyDescent="0.25">
      <c r="C4478" s="3"/>
    </row>
    <row r="4479" spans="3:3" s="2" customFormat="1" x14ac:dyDescent="0.25">
      <c r="C4479" s="3"/>
    </row>
    <row r="4480" spans="3:3" s="2" customFormat="1" x14ac:dyDescent="0.25">
      <c r="C4480" s="3"/>
    </row>
    <row r="4481" spans="3:3" s="2" customFormat="1" x14ac:dyDescent="0.25">
      <c r="C4481" s="3"/>
    </row>
    <row r="4482" spans="3:3" s="2" customFormat="1" x14ac:dyDescent="0.25">
      <c r="C4482" s="3"/>
    </row>
    <row r="4483" spans="3:3" s="2" customFormat="1" x14ac:dyDescent="0.25">
      <c r="C4483" s="3"/>
    </row>
    <row r="4484" spans="3:3" s="2" customFormat="1" x14ac:dyDescent="0.25">
      <c r="C4484" s="3"/>
    </row>
    <row r="4485" spans="3:3" s="2" customFormat="1" x14ac:dyDescent="0.25">
      <c r="C4485" s="3"/>
    </row>
    <row r="4486" spans="3:3" s="2" customFormat="1" x14ac:dyDescent="0.25">
      <c r="C4486" s="3"/>
    </row>
    <row r="4487" spans="3:3" s="2" customFormat="1" x14ac:dyDescent="0.25">
      <c r="C4487" s="3"/>
    </row>
    <row r="4488" spans="3:3" s="2" customFormat="1" x14ac:dyDescent="0.25">
      <c r="C4488" s="3"/>
    </row>
    <row r="4489" spans="3:3" s="2" customFormat="1" x14ac:dyDescent="0.25">
      <c r="C4489" s="3"/>
    </row>
    <row r="4490" spans="3:3" s="2" customFormat="1" x14ac:dyDescent="0.25">
      <c r="C4490" s="3"/>
    </row>
    <row r="4491" spans="3:3" s="2" customFormat="1" x14ac:dyDescent="0.25">
      <c r="C4491" s="3"/>
    </row>
    <row r="4492" spans="3:3" s="2" customFormat="1" x14ac:dyDescent="0.25">
      <c r="C4492" s="3"/>
    </row>
    <row r="4493" spans="3:3" s="2" customFormat="1" x14ac:dyDescent="0.25">
      <c r="C4493" s="3"/>
    </row>
    <row r="4494" spans="3:3" s="2" customFormat="1" x14ac:dyDescent="0.25">
      <c r="C4494" s="3"/>
    </row>
    <row r="4495" spans="3:3" s="2" customFormat="1" x14ac:dyDescent="0.25">
      <c r="C4495" s="3"/>
    </row>
    <row r="4496" spans="3:3" s="2" customFormat="1" x14ac:dyDescent="0.25">
      <c r="C4496" s="3"/>
    </row>
    <row r="4497" spans="3:3" s="2" customFormat="1" x14ac:dyDescent="0.25">
      <c r="C4497" s="3"/>
    </row>
    <row r="4498" spans="3:3" s="2" customFormat="1" x14ac:dyDescent="0.25">
      <c r="C4498" s="3"/>
    </row>
    <row r="4499" spans="3:3" s="2" customFormat="1" x14ac:dyDescent="0.25">
      <c r="C4499" s="3"/>
    </row>
    <row r="4500" spans="3:3" s="2" customFormat="1" x14ac:dyDescent="0.25">
      <c r="C4500" s="3"/>
    </row>
    <row r="4501" spans="3:3" s="2" customFormat="1" x14ac:dyDescent="0.25">
      <c r="C4501" s="3"/>
    </row>
    <row r="4502" spans="3:3" s="2" customFormat="1" x14ac:dyDescent="0.25">
      <c r="C4502" s="3"/>
    </row>
    <row r="4503" spans="3:3" s="2" customFormat="1" x14ac:dyDescent="0.25">
      <c r="C4503" s="3"/>
    </row>
    <row r="4504" spans="3:3" s="2" customFormat="1" x14ac:dyDescent="0.25">
      <c r="C4504" s="3"/>
    </row>
    <row r="4505" spans="3:3" s="2" customFormat="1" x14ac:dyDescent="0.25">
      <c r="C4505" s="3"/>
    </row>
    <row r="4506" spans="3:3" s="2" customFormat="1" x14ac:dyDescent="0.25">
      <c r="C4506" s="3"/>
    </row>
    <row r="4507" spans="3:3" s="2" customFormat="1" x14ac:dyDescent="0.25">
      <c r="C4507" s="3"/>
    </row>
    <row r="4508" spans="3:3" s="2" customFormat="1" x14ac:dyDescent="0.25">
      <c r="C4508" s="3"/>
    </row>
    <row r="4509" spans="3:3" s="2" customFormat="1" x14ac:dyDescent="0.25">
      <c r="C4509" s="3"/>
    </row>
    <row r="4510" spans="3:3" s="2" customFormat="1" x14ac:dyDescent="0.25">
      <c r="C4510" s="3"/>
    </row>
    <row r="4511" spans="3:3" s="2" customFormat="1" x14ac:dyDescent="0.25">
      <c r="C4511" s="3"/>
    </row>
    <row r="4512" spans="3:3" s="2" customFormat="1" x14ac:dyDescent="0.25">
      <c r="C4512" s="3"/>
    </row>
    <row r="4513" spans="3:3" s="2" customFormat="1" x14ac:dyDescent="0.25">
      <c r="C4513" s="3"/>
    </row>
    <row r="4514" spans="3:3" s="2" customFormat="1" x14ac:dyDescent="0.25">
      <c r="C4514" s="3"/>
    </row>
    <row r="4515" spans="3:3" s="2" customFormat="1" x14ac:dyDescent="0.25">
      <c r="C4515" s="3"/>
    </row>
    <row r="4516" spans="3:3" s="2" customFormat="1" x14ac:dyDescent="0.25">
      <c r="C4516" s="3"/>
    </row>
    <row r="4517" spans="3:3" s="2" customFormat="1" x14ac:dyDescent="0.25">
      <c r="C4517" s="3"/>
    </row>
    <row r="4518" spans="3:3" s="2" customFormat="1" x14ac:dyDescent="0.25">
      <c r="C4518" s="3"/>
    </row>
    <row r="4519" spans="3:3" s="2" customFormat="1" x14ac:dyDescent="0.25">
      <c r="C4519" s="3"/>
    </row>
    <row r="4520" spans="3:3" s="2" customFormat="1" x14ac:dyDescent="0.25">
      <c r="C4520" s="3"/>
    </row>
    <row r="4521" spans="3:3" s="2" customFormat="1" x14ac:dyDescent="0.25">
      <c r="C4521" s="3"/>
    </row>
    <row r="4522" spans="3:3" s="2" customFormat="1" x14ac:dyDescent="0.25">
      <c r="C4522" s="3"/>
    </row>
    <row r="4523" spans="3:3" s="2" customFormat="1" x14ac:dyDescent="0.25">
      <c r="C4523" s="3"/>
    </row>
    <row r="4524" spans="3:3" s="2" customFormat="1" x14ac:dyDescent="0.25">
      <c r="C4524" s="3"/>
    </row>
    <row r="4525" spans="3:3" s="2" customFormat="1" x14ac:dyDescent="0.25">
      <c r="C4525" s="3"/>
    </row>
    <row r="4526" spans="3:3" s="2" customFormat="1" x14ac:dyDescent="0.25">
      <c r="C4526" s="3"/>
    </row>
    <row r="4527" spans="3:3" s="2" customFormat="1" x14ac:dyDescent="0.25">
      <c r="C4527" s="3"/>
    </row>
    <row r="4528" spans="3:3" s="2" customFormat="1" x14ac:dyDescent="0.25">
      <c r="C4528" s="3"/>
    </row>
    <row r="4529" spans="3:3" s="2" customFormat="1" x14ac:dyDescent="0.25">
      <c r="C4529" s="3"/>
    </row>
    <row r="4530" spans="3:3" s="2" customFormat="1" x14ac:dyDescent="0.25">
      <c r="C4530" s="3"/>
    </row>
    <row r="4531" spans="3:3" s="2" customFormat="1" x14ac:dyDescent="0.25">
      <c r="C4531" s="3"/>
    </row>
    <row r="4532" spans="3:3" s="2" customFormat="1" x14ac:dyDescent="0.25">
      <c r="C4532" s="3"/>
    </row>
    <row r="4533" spans="3:3" s="2" customFormat="1" x14ac:dyDescent="0.25">
      <c r="C4533" s="3"/>
    </row>
    <row r="4534" spans="3:3" s="2" customFormat="1" x14ac:dyDescent="0.25">
      <c r="C4534" s="3"/>
    </row>
    <row r="4535" spans="3:3" s="2" customFormat="1" x14ac:dyDescent="0.25">
      <c r="C4535" s="3"/>
    </row>
    <row r="4536" spans="3:3" s="2" customFormat="1" x14ac:dyDescent="0.25">
      <c r="C4536" s="3"/>
    </row>
    <row r="4537" spans="3:3" s="2" customFormat="1" x14ac:dyDescent="0.25">
      <c r="C4537" s="3"/>
    </row>
    <row r="4538" spans="3:3" s="2" customFormat="1" x14ac:dyDescent="0.25">
      <c r="C4538" s="3"/>
    </row>
    <row r="4539" spans="3:3" s="2" customFormat="1" x14ac:dyDescent="0.25">
      <c r="C4539" s="3"/>
    </row>
    <row r="4540" spans="3:3" s="2" customFormat="1" x14ac:dyDescent="0.25">
      <c r="C4540" s="3"/>
    </row>
    <row r="4541" spans="3:3" s="2" customFormat="1" x14ac:dyDescent="0.25">
      <c r="C4541" s="3"/>
    </row>
    <row r="4542" spans="3:3" s="2" customFormat="1" x14ac:dyDescent="0.25">
      <c r="C4542" s="3"/>
    </row>
    <row r="4543" spans="3:3" s="2" customFormat="1" x14ac:dyDescent="0.25">
      <c r="C4543" s="3"/>
    </row>
    <row r="4544" spans="3:3" s="2" customFormat="1" x14ac:dyDescent="0.25">
      <c r="C4544" s="3"/>
    </row>
    <row r="4545" spans="3:3" s="2" customFormat="1" x14ac:dyDescent="0.25">
      <c r="C4545" s="3"/>
    </row>
    <row r="4546" spans="3:3" s="2" customFormat="1" x14ac:dyDescent="0.25">
      <c r="C4546" s="3"/>
    </row>
    <row r="4547" spans="3:3" s="2" customFormat="1" x14ac:dyDescent="0.25">
      <c r="C4547" s="3"/>
    </row>
    <row r="4548" spans="3:3" s="2" customFormat="1" x14ac:dyDescent="0.25">
      <c r="C4548" s="3"/>
    </row>
    <row r="4549" spans="3:3" s="2" customFormat="1" x14ac:dyDescent="0.25">
      <c r="C4549" s="3"/>
    </row>
    <row r="4550" spans="3:3" s="2" customFormat="1" x14ac:dyDescent="0.25">
      <c r="C4550" s="3"/>
    </row>
    <row r="4551" spans="3:3" s="2" customFormat="1" x14ac:dyDescent="0.25">
      <c r="C4551" s="3"/>
    </row>
    <row r="4552" spans="3:3" s="2" customFormat="1" x14ac:dyDescent="0.25">
      <c r="C4552" s="3"/>
    </row>
    <row r="4553" spans="3:3" s="2" customFormat="1" x14ac:dyDescent="0.25">
      <c r="C4553" s="3"/>
    </row>
    <row r="4554" spans="3:3" s="2" customFormat="1" x14ac:dyDescent="0.25">
      <c r="C4554" s="3"/>
    </row>
    <row r="4555" spans="3:3" s="2" customFormat="1" x14ac:dyDescent="0.25">
      <c r="C4555" s="3"/>
    </row>
    <row r="4556" spans="3:3" s="2" customFormat="1" x14ac:dyDescent="0.25">
      <c r="C4556" s="3"/>
    </row>
    <row r="4557" spans="3:3" s="2" customFormat="1" x14ac:dyDescent="0.25">
      <c r="C4557" s="3"/>
    </row>
    <row r="4558" spans="3:3" s="2" customFormat="1" x14ac:dyDescent="0.25">
      <c r="C4558" s="3"/>
    </row>
    <row r="4559" spans="3:3" s="2" customFormat="1" x14ac:dyDescent="0.25">
      <c r="C4559" s="3"/>
    </row>
    <row r="4560" spans="3:3" s="2" customFormat="1" x14ac:dyDescent="0.25">
      <c r="C4560" s="3"/>
    </row>
    <row r="4561" spans="3:3" s="2" customFormat="1" x14ac:dyDescent="0.25">
      <c r="C4561" s="3"/>
    </row>
    <row r="4562" spans="3:3" s="2" customFormat="1" x14ac:dyDescent="0.25">
      <c r="C4562" s="3"/>
    </row>
    <row r="4563" spans="3:3" s="2" customFormat="1" x14ac:dyDescent="0.25">
      <c r="C4563" s="3"/>
    </row>
    <row r="4564" spans="3:3" s="2" customFormat="1" x14ac:dyDescent="0.25">
      <c r="C4564" s="3"/>
    </row>
    <row r="4565" spans="3:3" s="2" customFormat="1" x14ac:dyDescent="0.25">
      <c r="C4565" s="3"/>
    </row>
    <row r="4566" spans="3:3" s="2" customFormat="1" x14ac:dyDescent="0.25">
      <c r="C4566" s="3"/>
    </row>
    <row r="4567" spans="3:3" s="2" customFormat="1" x14ac:dyDescent="0.25">
      <c r="C4567" s="3"/>
    </row>
    <row r="4568" spans="3:3" s="2" customFormat="1" x14ac:dyDescent="0.25">
      <c r="C4568" s="3"/>
    </row>
    <row r="4569" spans="3:3" s="2" customFormat="1" x14ac:dyDescent="0.25">
      <c r="C4569" s="3"/>
    </row>
    <row r="4570" spans="3:3" s="2" customFormat="1" x14ac:dyDescent="0.25">
      <c r="C4570" s="3"/>
    </row>
    <row r="4571" spans="3:3" s="2" customFormat="1" x14ac:dyDescent="0.25">
      <c r="C4571" s="3"/>
    </row>
    <row r="4572" spans="3:3" s="2" customFormat="1" x14ac:dyDescent="0.25">
      <c r="C4572" s="3"/>
    </row>
    <row r="4573" spans="3:3" s="2" customFormat="1" x14ac:dyDescent="0.25">
      <c r="C4573" s="3"/>
    </row>
    <row r="4574" spans="3:3" s="2" customFormat="1" x14ac:dyDescent="0.25">
      <c r="C4574" s="3"/>
    </row>
    <row r="4575" spans="3:3" s="2" customFormat="1" x14ac:dyDescent="0.25">
      <c r="C4575" s="3"/>
    </row>
    <row r="4576" spans="3:3" s="2" customFormat="1" x14ac:dyDescent="0.25">
      <c r="C4576" s="3"/>
    </row>
    <row r="4577" spans="3:3" s="2" customFormat="1" x14ac:dyDescent="0.25">
      <c r="C4577" s="3"/>
    </row>
    <row r="4578" spans="3:3" s="2" customFormat="1" x14ac:dyDescent="0.25">
      <c r="C4578" s="3"/>
    </row>
    <row r="4579" spans="3:3" s="2" customFormat="1" x14ac:dyDescent="0.25">
      <c r="C4579" s="3"/>
    </row>
    <row r="4580" spans="3:3" s="2" customFormat="1" x14ac:dyDescent="0.25">
      <c r="C4580" s="3"/>
    </row>
    <row r="4581" spans="3:3" s="2" customFormat="1" x14ac:dyDescent="0.25">
      <c r="C4581" s="3"/>
    </row>
    <row r="4582" spans="3:3" s="2" customFormat="1" x14ac:dyDescent="0.25">
      <c r="C4582" s="3"/>
    </row>
    <row r="4583" spans="3:3" s="2" customFormat="1" x14ac:dyDescent="0.25">
      <c r="C4583" s="3"/>
    </row>
    <row r="4584" spans="3:3" s="2" customFormat="1" x14ac:dyDescent="0.25">
      <c r="C4584" s="3"/>
    </row>
    <row r="4585" spans="3:3" s="2" customFormat="1" x14ac:dyDescent="0.25">
      <c r="C4585" s="3"/>
    </row>
    <row r="4586" spans="3:3" s="2" customFormat="1" x14ac:dyDescent="0.25">
      <c r="C4586" s="3"/>
    </row>
    <row r="4587" spans="3:3" s="2" customFormat="1" x14ac:dyDescent="0.25">
      <c r="C4587" s="3"/>
    </row>
    <row r="4588" spans="3:3" s="2" customFormat="1" x14ac:dyDescent="0.25">
      <c r="C4588" s="3"/>
    </row>
    <row r="4589" spans="3:3" s="2" customFormat="1" x14ac:dyDescent="0.25">
      <c r="C4589" s="3"/>
    </row>
    <row r="4590" spans="3:3" s="2" customFormat="1" x14ac:dyDescent="0.25">
      <c r="C4590" s="3"/>
    </row>
    <row r="4591" spans="3:3" s="2" customFormat="1" x14ac:dyDescent="0.25">
      <c r="C4591" s="3"/>
    </row>
    <row r="4592" spans="3:3" s="2" customFormat="1" x14ac:dyDescent="0.25">
      <c r="C4592" s="3"/>
    </row>
    <row r="4593" spans="3:3" s="2" customFormat="1" x14ac:dyDescent="0.25">
      <c r="C4593" s="3"/>
    </row>
    <row r="4594" spans="3:3" s="2" customFormat="1" x14ac:dyDescent="0.25">
      <c r="C4594" s="3"/>
    </row>
    <row r="4595" spans="3:3" s="2" customFormat="1" x14ac:dyDescent="0.25">
      <c r="C4595" s="3"/>
    </row>
    <row r="4596" spans="3:3" s="2" customFormat="1" x14ac:dyDescent="0.25">
      <c r="C4596" s="3"/>
    </row>
    <row r="4597" spans="3:3" s="2" customFormat="1" x14ac:dyDescent="0.25">
      <c r="C4597" s="3"/>
    </row>
    <row r="4598" spans="3:3" s="2" customFormat="1" x14ac:dyDescent="0.25">
      <c r="C4598" s="3"/>
    </row>
    <row r="4599" spans="3:3" s="2" customFormat="1" x14ac:dyDescent="0.25">
      <c r="C4599" s="3"/>
    </row>
    <row r="4600" spans="3:3" s="2" customFormat="1" x14ac:dyDescent="0.25">
      <c r="C4600" s="3"/>
    </row>
    <row r="4601" spans="3:3" s="2" customFormat="1" x14ac:dyDescent="0.25">
      <c r="C4601" s="3"/>
    </row>
    <row r="4602" spans="3:3" s="2" customFormat="1" x14ac:dyDescent="0.25">
      <c r="C4602" s="3"/>
    </row>
    <row r="4603" spans="3:3" s="2" customFormat="1" x14ac:dyDescent="0.25">
      <c r="C4603" s="3"/>
    </row>
    <row r="4604" spans="3:3" s="2" customFormat="1" x14ac:dyDescent="0.25">
      <c r="C4604" s="3"/>
    </row>
    <row r="4605" spans="3:3" s="2" customFormat="1" x14ac:dyDescent="0.25">
      <c r="C4605" s="3"/>
    </row>
    <row r="4606" spans="3:3" s="2" customFormat="1" x14ac:dyDescent="0.25">
      <c r="C4606" s="3"/>
    </row>
    <row r="4607" spans="3:3" s="2" customFormat="1" x14ac:dyDescent="0.25">
      <c r="C4607" s="3"/>
    </row>
    <row r="4608" spans="3:3" s="2" customFormat="1" x14ac:dyDescent="0.25">
      <c r="C4608" s="3"/>
    </row>
    <row r="4609" spans="3:3" s="2" customFormat="1" x14ac:dyDescent="0.25">
      <c r="C4609" s="3"/>
    </row>
    <row r="4610" spans="3:3" s="2" customFormat="1" x14ac:dyDescent="0.25">
      <c r="C4610" s="3"/>
    </row>
    <row r="4611" spans="3:3" s="2" customFormat="1" x14ac:dyDescent="0.25">
      <c r="C4611" s="3"/>
    </row>
    <row r="4612" spans="3:3" s="2" customFormat="1" x14ac:dyDescent="0.25">
      <c r="C4612" s="3"/>
    </row>
    <row r="4613" spans="3:3" s="2" customFormat="1" x14ac:dyDescent="0.25">
      <c r="C4613" s="3"/>
    </row>
    <row r="4614" spans="3:3" s="2" customFormat="1" x14ac:dyDescent="0.25">
      <c r="C4614" s="3"/>
    </row>
    <row r="4615" spans="3:3" s="2" customFormat="1" x14ac:dyDescent="0.25">
      <c r="C4615" s="3"/>
    </row>
    <row r="4616" spans="3:3" s="2" customFormat="1" x14ac:dyDescent="0.25">
      <c r="C4616" s="3"/>
    </row>
    <row r="4617" spans="3:3" s="2" customFormat="1" x14ac:dyDescent="0.25">
      <c r="C4617" s="3"/>
    </row>
    <row r="4618" spans="3:3" s="2" customFormat="1" x14ac:dyDescent="0.25">
      <c r="C4618" s="3"/>
    </row>
    <row r="4619" spans="3:3" s="2" customFormat="1" x14ac:dyDescent="0.25">
      <c r="C4619" s="3"/>
    </row>
    <row r="4620" spans="3:3" s="2" customFormat="1" x14ac:dyDescent="0.25">
      <c r="C4620" s="3"/>
    </row>
    <row r="4621" spans="3:3" s="2" customFormat="1" x14ac:dyDescent="0.25">
      <c r="C4621" s="3"/>
    </row>
    <row r="4622" spans="3:3" s="2" customFormat="1" x14ac:dyDescent="0.25">
      <c r="C4622" s="3"/>
    </row>
    <row r="4623" spans="3:3" s="2" customFormat="1" x14ac:dyDescent="0.25">
      <c r="C4623" s="3"/>
    </row>
    <row r="4624" spans="3:3" s="2" customFormat="1" x14ac:dyDescent="0.25">
      <c r="C4624" s="3"/>
    </row>
    <row r="4625" spans="3:3" s="2" customFormat="1" x14ac:dyDescent="0.25">
      <c r="C4625" s="3"/>
    </row>
    <row r="4626" spans="3:3" s="2" customFormat="1" x14ac:dyDescent="0.25">
      <c r="C4626" s="3"/>
    </row>
    <row r="4627" spans="3:3" s="2" customFormat="1" x14ac:dyDescent="0.25">
      <c r="C4627" s="3"/>
    </row>
    <row r="4628" spans="3:3" s="2" customFormat="1" x14ac:dyDescent="0.25">
      <c r="C4628" s="3"/>
    </row>
    <row r="4629" spans="3:3" s="2" customFormat="1" x14ac:dyDescent="0.25">
      <c r="C4629" s="3"/>
    </row>
    <row r="4630" spans="3:3" s="2" customFormat="1" x14ac:dyDescent="0.25">
      <c r="C4630" s="3"/>
    </row>
    <row r="4631" spans="3:3" s="2" customFormat="1" x14ac:dyDescent="0.25">
      <c r="C4631" s="3"/>
    </row>
    <row r="4632" spans="3:3" s="2" customFormat="1" x14ac:dyDescent="0.25">
      <c r="C4632" s="3"/>
    </row>
    <row r="4633" spans="3:3" s="2" customFormat="1" x14ac:dyDescent="0.25">
      <c r="C4633" s="3"/>
    </row>
    <row r="4634" spans="3:3" s="2" customFormat="1" x14ac:dyDescent="0.25">
      <c r="C4634" s="3"/>
    </row>
    <row r="4635" spans="3:3" s="2" customFormat="1" x14ac:dyDescent="0.25">
      <c r="C4635" s="3"/>
    </row>
    <row r="4636" spans="3:3" s="2" customFormat="1" x14ac:dyDescent="0.25">
      <c r="C4636" s="3"/>
    </row>
    <row r="4637" spans="3:3" s="2" customFormat="1" x14ac:dyDescent="0.25">
      <c r="C4637" s="3"/>
    </row>
    <row r="4638" spans="3:3" s="2" customFormat="1" x14ac:dyDescent="0.25">
      <c r="C4638" s="3"/>
    </row>
    <row r="4639" spans="3:3" s="2" customFormat="1" x14ac:dyDescent="0.25">
      <c r="C4639" s="3"/>
    </row>
    <row r="4640" spans="3:3" s="2" customFormat="1" x14ac:dyDescent="0.25">
      <c r="C4640" s="3"/>
    </row>
    <row r="4641" spans="3:3" s="2" customFormat="1" x14ac:dyDescent="0.25">
      <c r="C4641" s="3"/>
    </row>
    <row r="4642" spans="3:3" s="2" customFormat="1" x14ac:dyDescent="0.25">
      <c r="C4642" s="3"/>
    </row>
    <row r="4643" spans="3:3" s="2" customFormat="1" x14ac:dyDescent="0.25">
      <c r="C4643" s="3"/>
    </row>
    <row r="4644" spans="3:3" s="2" customFormat="1" x14ac:dyDescent="0.25">
      <c r="C4644" s="3"/>
    </row>
    <row r="4645" spans="3:3" s="2" customFormat="1" x14ac:dyDescent="0.25">
      <c r="C4645" s="3"/>
    </row>
    <row r="4646" spans="3:3" s="2" customFormat="1" x14ac:dyDescent="0.25">
      <c r="C4646" s="3"/>
    </row>
    <row r="4647" spans="3:3" s="2" customFormat="1" x14ac:dyDescent="0.25">
      <c r="C4647" s="3"/>
    </row>
    <row r="4648" spans="3:3" s="2" customFormat="1" x14ac:dyDescent="0.25">
      <c r="C4648" s="3"/>
    </row>
    <row r="4649" spans="3:3" s="2" customFormat="1" x14ac:dyDescent="0.25">
      <c r="C4649" s="3"/>
    </row>
    <row r="4650" spans="3:3" s="2" customFormat="1" x14ac:dyDescent="0.25">
      <c r="C4650" s="3"/>
    </row>
    <row r="4651" spans="3:3" s="2" customFormat="1" x14ac:dyDescent="0.25">
      <c r="C4651" s="3"/>
    </row>
    <row r="4652" spans="3:3" s="2" customFormat="1" x14ac:dyDescent="0.25">
      <c r="C4652" s="3"/>
    </row>
    <row r="4653" spans="3:3" s="2" customFormat="1" x14ac:dyDescent="0.25">
      <c r="C4653" s="3"/>
    </row>
    <row r="4654" spans="3:3" s="2" customFormat="1" x14ac:dyDescent="0.25">
      <c r="C4654" s="3"/>
    </row>
    <row r="4655" spans="3:3" s="2" customFormat="1" x14ac:dyDescent="0.25">
      <c r="C4655" s="3"/>
    </row>
    <row r="4656" spans="3:3" s="2" customFormat="1" x14ac:dyDescent="0.25">
      <c r="C4656" s="3"/>
    </row>
    <row r="4657" spans="3:3" s="2" customFormat="1" x14ac:dyDescent="0.25">
      <c r="C4657" s="3"/>
    </row>
    <row r="4658" spans="3:3" s="2" customFormat="1" x14ac:dyDescent="0.25">
      <c r="C4658" s="3"/>
    </row>
    <row r="4659" spans="3:3" s="2" customFormat="1" x14ac:dyDescent="0.25">
      <c r="C4659" s="3"/>
    </row>
    <row r="4660" spans="3:3" s="2" customFormat="1" x14ac:dyDescent="0.25">
      <c r="C4660" s="3"/>
    </row>
    <row r="4661" spans="3:3" s="2" customFormat="1" x14ac:dyDescent="0.25">
      <c r="C4661" s="3"/>
    </row>
    <row r="4662" spans="3:3" s="2" customFormat="1" x14ac:dyDescent="0.25">
      <c r="C4662" s="3"/>
    </row>
    <row r="4663" spans="3:3" s="2" customFormat="1" x14ac:dyDescent="0.25">
      <c r="C4663" s="3"/>
    </row>
    <row r="4664" spans="3:3" s="2" customFormat="1" x14ac:dyDescent="0.25">
      <c r="C4664" s="3"/>
    </row>
    <row r="4665" spans="3:3" s="2" customFormat="1" x14ac:dyDescent="0.25">
      <c r="C4665" s="3"/>
    </row>
    <row r="4666" spans="3:3" s="2" customFormat="1" x14ac:dyDescent="0.25">
      <c r="C4666" s="3"/>
    </row>
    <row r="4667" spans="3:3" s="2" customFormat="1" x14ac:dyDescent="0.25">
      <c r="C4667" s="3"/>
    </row>
    <row r="4668" spans="3:3" s="2" customFormat="1" x14ac:dyDescent="0.25">
      <c r="C4668" s="3"/>
    </row>
    <row r="4669" spans="3:3" s="2" customFormat="1" x14ac:dyDescent="0.25">
      <c r="C4669" s="3"/>
    </row>
    <row r="4670" spans="3:3" s="2" customFormat="1" x14ac:dyDescent="0.25">
      <c r="C4670" s="3"/>
    </row>
    <row r="4671" spans="3:3" s="2" customFormat="1" x14ac:dyDescent="0.25">
      <c r="C4671" s="3"/>
    </row>
    <row r="4672" spans="3:3" s="2" customFormat="1" x14ac:dyDescent="0.25">
      <c r="C4672" s="3"/>
    </row>
    <row r="4673" spans="3:3" s="2" customFormat="1" x14ac:dyDescent="0.25">
      <c r="C4673" s="3"/>
    </row>
    <row r="4674" spans="3:3" s="2" customFormat="1" x14ac:dyDescent="0.25">
      <c r="C4674" s="3"/>
    </row>
    <row r="4675" spans="3:3" s="2" customFormat="1" x14ac:dyDescent="0.25">
      <c r="C4675" s="3"/>
    </row>
    <row r="4676" spans="3:3" s="2" customFormat="1" x14ac:dyDescent="0.25">
      <c r="C4676" s="3"/>
    </row>
    <row r="4677" spans="3:3" s="2" customFormat="1" x14ac:dyDescent="0.25">
      <c r="C4677" s="3"/>
    </row>
    <row r="4678" spans="3:3" s="2" customFormat="1" x14ac:dyDescent="0.25">
      <c r="C4678" s="3"/>
    </row>
    <row r="4679" spans="3:3" s="2" customFormat="1" x14ac:dyDescent="0.25">
      <c r="C4679" s="3"/>
    </row>
    <row r="4680" spans="3:3" s="2" customFormat="1" x14ac:dyDescent="0.25">
      <c r="C4680" s="3"/>
    </row>
    <row r="4681" spans="3:3" s="2" customFormat="1" x14ac:dyDescent="0.25">
      <c r="C4681" s="3"/>
    </row>
    <row r="4682" spans="3:3" s="2" customFormat="1" x14ac:dyDescent="0.25">
      <c r="C4682" s="3"/>
    </row>
    <row r="4683" spans="3:3" s="2" customFormat="1" x14ac:dyDescent="0.25">
      <c r="C4683" s="3"/>
    </row>
    <row r="4684" spans="3:3" s="2" customFormat="1" x14ac:dyDescent="0.25">
      <c r="C4684" s="3"/>
    </row>
    <row r="4685" spans="3:3" s="2" customFormat="1" x14ac:dyDescent="0.25">
      <c r="C4685" s="3"/>
    </row>
    <row r="4686" spans="3:3" s="2" customFormat="1" x14ac:dyDescent="0.25">
      <c r="C4686" s="3"/>
    </row>
    <row r="4687" spans="3:3" s="2" customFormat="1" x14ac:dyDescent="0.25">
      <c r="C4687" s="3"/>
    </row>
    <row r="4688" spans="3:3" s="2" customFormat="1" x14ac:dyDescent="0.25">
      <c r="C4688" s="3"/>
    </row>
    <row r="4689" spans="3:3" s="2" customFormat="1" x14ac:dyDescent="0.25">
      <c r="C4689" s="3"/>
    </row>
    <row r="4690" spans="3:3" s="2" customFormat="1" x14ac:dyDescent="0.25">
      <c r="C4690" s="3"/>
    </row>
    <row r="4691" spans="3:3" s="2" customFormat="1" x14ac:dyDescent="0.25">
      <c r="C4691" s="3"/>
    </row>
    <row r="4692" spans="3:3" s="2" customFormat="1" x14ac:dyDescent="0.25">
      <c r="C4692" s="3"/>
    </row>
    <row r="4693" spans="3:3" s="2" customFormat="1" x14ac:dyDescent="0.25">
      <c r="C4693" s="3"/>
    </row>
    <row r="4694" spans="3:3" s="2" customFormat="1" x14ac:dyDescent="0.25">
      <c r="C4694" s="3"/>
    </row>
    <row r="4695" spans="3:3" s="2" customFormat="1" x14ac:dyDescent="0.25">
      <c r="C4695" s="3"/>
    </row>
    <row r="4696" spans="3:3" s="2" customFormat="1" x14ac:dyDescent="0.25">
      <c r="C4696" s="3"/>
    </row>
    <row r="4697" spans="3:3" s="2" customFormat="1" x14ac:dyDescent="0.25">
      <c r="C4697" s="3"/>
    </row>
    <row r="4698" spans="3:3" s="2" customFormat="1" x14ac:dyDescent="0.25">
      <c r="C4698" s="3"/>
    </row>
    <row r="4699" spans="3:3" s="2" customFormat="1" x14ac:dyDescent="0.25">
      <c r="C4699" s="3"/>
    </row>
    <row r="4700" spans="3:3" s="2" customFormat="1" x14ac:dyDescent="0.25">
      <c r="C4700" s="3"/>
    </row>
    <row r="4701" spans="3:3" s="2" customFormat="1" x14ac:dyDescent="0.25">
      <c r="C4701" s="3"/>
    </row>
    <row r="4702" spans="3:3" s="2" customFormat="1" x14ac:dyDescent="0.25">
      <c r="C4702" s="3"/>
    </row>
    <row r="4703" spans="3:3" s="2" customFormat="1" x14ac:dyDescent="0.25">
      <c r="C4703" s="3"/>
    </row>
    <row r="4704" spans="3:3" s="2" customFormat="1" x14ac:dyDescent="0.25">
      <c r="C4704" s="3"/>
    </row>
    <row r="4705" spans="3:3" s="2" customFormat="1" x14ac:dyDescent="0.25">
      <c r="C4705" s="3"/>
    </row>
    <row r="4706" spans="3:3" s="2" customFormat="1" x14ac:dyDescent="0.25">
      <c r="C4706" s="3"/>
    </row>
    <row r="4707" spans="3:3" s="2" customFormat="1" x14ac:dyDescent="0.25">
      <c r="C4707" s="3"/>
    </row>
    <row r="4708" spans="3:3" s="2" customFormat="1" x14ac:dyDescent="0.25">
      <c r="C4708" s="3"/>
    </row>
    <row r="4709" spans="3:3" s="2" customFormat="1" x14ac:dyDescent="0.25">
      <c r="C4709" s="3"/>
    </row>
    <row r="4710" spans="3:3" s="2" customFormat="1" x14ac:dyDescent="0.25">
      <c r="C4710" s="3"/>
    </row>
    <row r="4711" spans="3:3" s="2" customFormat="1" x14ac:dyDescent="0.25">
      <c r="C4711" s="3"/>
    </row>
    <row r="4712" spans="3:3" s="2" customFormat="1" x14ac:dyDescent="0.25">
      <c r="C4712" s="3"/>
    </row>
    <row r="4713" spans="3:3" s="2" customFormat="1" x14ac:dyDescent="0.25">
      <c r="C4713" s="3"/>
    </row>
    <row r="4714" spans="3:3" s="2" customFormat="1" x14ac:dyDescent="0.25">
      <c r="C4714" s="3"/>
    </row>
    <row r="4715" spans="3:3" s="2" customFormat="1" x14ac:dyDescent="0.25">
      <c r="C4715" s="3"/>
    </row>
    <row r="4716" spans="3:3" s="2" customFormat="1" x14ac:dyDescent="0.25">
      <c r="C4716" s="3"/>
    </row>
    <row r="4717" spans="3:3" s="2" customFormat="1" x14ac:dyDescent="0.25">
      <c r="C4717" s="3"/>
    </row>
    <row r="4718" spans="3:3" s="2" customFormat="1" x14ac:dyDescent="0.25">
      <c r="C4718" s="3"/>
    </row>
    <row r="4719" spans="3:3" s="2" customFormat="1" x14ac:dyDescent="0.25">
      <c r="C4719" s="3"/>
    </row>
    <row r="4720" spans="3:3" s="2" customFormat="1" x14ac:dyDescent="0.25">
      <c r="C4720" s="3"/>
    </row>
    <row r="4721" spans="3:3" s="2" customFormat="1" x14ac:dyDescent="0.25">
      <c r="C4721" s="3"/>
    </row>
    <row r="4722" spans="3:3" s="2" customFormat="1" x14ac:dyDescent="0.25">
      <c r="C4722" s="3"/>
    </row>
    <row r="4723" spans="3:3" s="2" customFormat="1" x14ac:dyDescent="0.25">
      <c r="C4723" s="3"/>
    </row>
    <row r="4724" spans="3:3" s="2" customFormat="1" x14ac:dyDescent="0.25">
      <c r="C4724" s="3"/>
    </row>
    <row r="4725" spans="3:3" s="2" customFormat="1" x14ac:dyDescent="0.25">
      <c r="C4725" s="3"/>
    </row>
    <row r="4726" spans="3:3" s="2" customFormat="1" x14ac:dyDescent="0.25">
      <c r="C4726" s="3"/>
    </row>
    <row r="4727" spans="3:3" s="2" customFormat="1" x14ac:dyDescent="0.25">
      <c r="C4727" s="3"/>
    </row>
    <row r="4728" spans="3:3" s="2" customFormat="1" x14ac:dyDescent="0.25">
      <c r="C4728" s="3"/>
    </row>
    <row r="4729" spans="3:3" s="2" customFormat="1" x14ac:dyDescent="0.25">
      <c r="C4729" s="3"/>
    </row>
    <row r="4730" spans="3:3" s="2" customFormat="1" x14ac:dyDescent="0.25">
      <c r="C4730" s="3"/>
    </row>
    <row r="4731" spans="3:3" s="2" customFormat="1" x14ac:dyDescent="0.25">
      <c r="C4731" s="3"/>
    </row>
    <row r="4732" spans="3:3" s="2" customFormat="1" x14ac:dyDescent="0.25">
      <c r="C4732" s="3"/>
    </row>
    <row r="4733" spans="3:3" s="2" customFormat="1" x14ac:dyDescent="0.25">
      <c r="C4733" s="3"/>
    </row>
    <row r="4734" spans="3:3" s="2" customFormat="1" x14ac:dyDescent="0.25">
      <c r="C4734" s="3"/>
    </row>
    <row r="4735" spans="3:3" s="2" customFormat="1" x14ac:dyDescent="0.25">
      <c r="C4735" s="3"/>
    </row>
    <row r="4736" spans="3:3" s="2" customFormat="1" x14ac:dyDescent="0.25">
      <c r="C4736" s="3"/>
    </row>
    <row r="4737" spans="3:3" s="2" customFormat="1" x14ac:dyDescent="0.25">
      <c r="C4737" s="3"/>
    </row>
    <row r="4738" spans="3:3" s="2" customFormat="1" x14ac:dyDescent="0.25">
      <c r="C4738" s="3"/>
    </row>
    <row r="4739" spans="3:3" s="2" customFormat="1" x14ac:dyDescent="0.25">
      <c r="C4739" s="3"/>
    </row>
    <row r="4740" spans="3:3" s="2" customFormat="1" x14ac:dyDescent="0.25">
      <c r="C4740" s="3"/>
    </row>
    <row r="4741" spans="3:3" s="2" customFormat="1" x14ac:dyDescent="0.25">
      <c r="C4741" s="3"/>
    </row>
    <row r="4742" spans="3:3" s="2" customFormat="1" x14ac:dyDescent="0.25">
      <c r="C4742" s="3"/>
    </row>
    <row r="4743" spans="3:3" s="2" customFormat="1" x14ac:dyDescent="0.25">
      <c r="C4743" s="3"/>
    </row>
    <row r="4744" spans="3:3" s="2" customFormat="1" x14ac:dyDescent="0.25">
      <c r="C4744" s="3"/>
    </row>
    <row r="4745" spans="3:3" s="2" customFormat="1" x14ac:dyDescent="0.25">
      <c r="C4745" s="3"/>
    </row>
    <row r="4746" spans="3:3" s="2" customFormat="1" x14ac:dyDescent="0.25">
      <c r="C4746" s="3"/>
    </row>
    <row r="4747" spans="3:3" s="2" customFormat="1" x14ac:dyDescent="0.25">
      <c r="C4747" s="3"/>
    </row>
    <row r="4748" spans="3:3" s="2" customFormat="1" x14ac:dyDescent="0.25">
      <c r="C4748" s="3"/>
    </row>
    <row r="4749" spans="3:3" s="2" customFormat="1" x14ac:dyDescent="0.25">
      <c r="C4749" s="3"/>
    </row>
    <row r="4750" spans="3:3" s="2" customFormat="1" x14ac:dyDescent="0.25">
      <c r="C4750" s="3"/>
    </row>
    <row r="4751" spans="3:3" s="2" customFormat="1" x14ac:dyDescent="0.25">
      <c r="C4751" s="3"/>
    </row>
    <row r="4752" spans="3:3" s="2" customFormat="1" x14ac:dyDescent="0.25">
      <c r="C4752" s="3"/>
    </row>
    <row r="4753" spans="3:3" s="2" customFormat="1" x14ac:dyDescent="0.25">
      <c r="C4753" s="3"/>
    </row>
    <row r="4754" spans="3:3" s="2" customFormat="1" x14ac:dyDescent="0.25">
      <c r="C4754" s="3"/>
    </row>
    <row r="4755" spans="3:3" s="2" customFormat="1" x14ac:dyDescent="0.25">
      <c r="C4755" s="3"/>
    </row>
    <row r="4756" spans="3:3" s="2" customFormat="1" x14ac:dyDescent="0.25">
      <c r="C4756" s="3"/>
    </row>
    <row r="4757" spans="3:3" s="2" customFormat="1" x14ac:dyDescent="0.25">
      <c r="C4757" s="3"/>
    </row>
    <row r="4758" spans="3:3" s="2" customFormat="1" x14ac:dyDescent="0.25">
      <c r="C4758" s="3"/>
    </row>
    <row r="4759" spans="3:3" s="2" customFormat="1" x14ac:dyDescent="0.25">
      <c r="C4759" s="3"/>
    </row>
    <row r="4760" spans="3:3" s="2" customFormat="1" x14ac:dyDescent="0.25">
      <c r="C4760" s="3"/>
    </row>
    <row r="4761" spans="3:3" s="2" customFormat="1" x14ac:dyDescent="0.25">
      <c r="C4761" s="3"/>
    </row>
    <row r="4762" spans="3:3" s="2" customFormat="1" x14ac:dyDescent="0.25">
      <c r="C4762" s="3"/>
    </row>
    <row r="4763" spans="3:3" s="2" customFormat="1" x14ac:dyDescent="0.25">
      <c r="C4763" s="3"/>
    </row>
    <row r="4764" spans="3:3" s="2" customFormat="1" x14ac:dyDescent="0.25">
      <c r="C4764" s="3"/>
    </row>
    <row r="4765" spans="3:3" s="2" customFormat="1" x14ac:dyDescent="0.25">
      <c r="C4765" s="3"/>
    </row>
    <row r="4766" spans="3:3" s="2" customFormat="1" x14ac:dyDescent="0.25">
      <c r="C4766" s="3"/>
    </row>
    <row r="4767" spans="3:3" s="2" customFormat="1" x14ac:dyDescent="0.25">
      <c r="C4767" s="3"/>
    </row>
    <row r="4768" spans="3:3" s="2" customFormat="1" x14ac:dyDescent="0.25">
      <c r="C4768" s="3"/>
    </row>
    <row r="4769" spans="3:3" s="2" customFormat="1" x14ac:dyDescent="0.25">
      <c r="C4769" s="3"/>
    </row>
    <row r="4770" spans="3:3" s="2" customFormat="1" x14ac:dyDescent="0.25">
      <c r="C4770" s="3"/>
    </row>
    <row r="4771" spans="3:3" s="2" customFormat="1" x14ac:dyDescent="0.25">
      <c r="C4771" s="3"/>
    </row>
    <row r="4772" spans="3:3" s="2" customFormat="1" x14ac:dyDescent="0.25">
      <c r="C4772" s="3"/>
    </row>
    <row r="4773" spans="3:3" s="2" customFormat="1" x14ac:dyDescent="0.25">
      <c r="C4773" s="3"/>
    </row>
    <row r="4774" spans="3:3" s="2" customFormat="1" x14ac:dyDescent="0.25">
      <c r="C4774" s="3"/>
    </row>
    <row r="4775" spans="3:3" s="2" customFormat="1" x14ac:dyDescent="0.25">
      <c r="C4775" s="3"/>
    </row>
    <row r="4776" spans="3:3" s="2" customFormat="1" x14ac:dyDescent="0.25">
      <c r="C4776" s="3"/>
    </row>
    <row r="4777" spans="3:3" s="2" customFormat="1" x14ac:dyDescent="0.25">
      <c r="C4777" s="3"/>
    </row>
    <row r="4778" spans="3:3" s="2" customFormat="1" x14ac:dyDescent="0.25">
      <c r="C4778" s="3"/>
    </row>
    <row r="4779" spans="3:3" s="2" customFormat="1" x14ac:dyDescent="0.25">
      <c r="C4779" s="3"/>
    </row>
    <row r="4780" spans="3:3" s="2" customFormat="1" x14ac:dyDescent="0.25">
      <c r="C4780" s="3"/>
    </row>
    <row r="4781" spans="3:3" s="2" customFormat="1" x14ac:dyDescent="0.25">
      <c r="C4781" s="3"/>
    </row>
    <row r="4782" spans="3:3" s="2" customFormat="1" x14ac:dyDescent="0.25">
      <c r="C4782" s="3"/>
    </row>
    <row r="4783" spans="3:3" s="2" customFormat="1" x14ac:dyDescent="0.25">
      <c r="C4783" s="3"/>
    </row>
    <row r="4784" spans="3:3" s="2" customFormat="1" x14ac:dyDescent="0.25">
      <c r="C4784" s="3"/>
    </row>
    <row r="4785" spans="3:3" s="2" customFormat="1" x14ac:dyDescent="0.25">
      <c r="C4785" s="3"/>
    </row>
    <row r="4786" spans="3:3" s="2" customFormat="1" x14ac:dyDescent="0.25">
      <c r="C4786" s="3"/>
    </row>
    <row r="4787" spans="3:3" s="2" customFormat="1" x14ac:dyDescent="0.25">
      <c r="C4787" s="3"/>
    </row>
    <row r="4788" spans="3:3" s="2" customFormat="1" x14ac:dyDescent="0.25">
      <c r="C4788" s="3"/>
    </row>
    <row r="4789" spans="3:3" s="2" customFormat="1" x14ac:dyDescent="0.25">
      <c r="C4789" s="3"/>
    </row>
    <row r="4790" spans="3:3" s="2" customFormat="1" x14ac:dyDescent="0.25">
      <c r="C4790" s="3"/>
    </row>
    <row r="4791" spans="3:3" s="2" customFormat="1" x14ac:dyDescent="0.25">
      <c r="C4791" s="3"/>
    </row>
    <row r="4792" spans="3:3" s="2" customFormat="1" x14ac:dyDescent="0.25">
      <c r="C4792" s="3"/>
    </row>
    <row r="4793" spans="3:3" s="2" customFormat="1" x14ac:dyDescent="0.25">
      <c r="C4793" s="3"/>
    </row>
    <row r="4794" spans="3:3" s="2" customFormat="1" x14ac:dyDescent="0.25">
      <c r="C4794" s="3"/>
    </row>
    <row r="4795" spans="3:3" s="2" customFormat="1" x14ac:dyDescent="0.25">
      <c r="C4795" s="3"/>
    </row>
    <row r="4796" spans="3:3" s="2" customFormat="1" x14ac:dyDescent="0.25">
      <c r="C4796" s="3"/>
    </row>
    <row r="4797" spans="3:3" s="2" customFormat="1" x14ac:dyDescent="0.25">
      <c r="C4797" s="3"/>
    </row>
    <row r="4798" spans="3:3" s="2" customFormat="1" x14ac:dyDescent="0.25">
      <c r="C4798" s="3"/>
    </row>
    <row r="4799" spans="3:3" s="2" customFormat="1" x14ac:dyDescent="0.25">
      <c r="C4799" s="3"/>
    </row>
    <row r="4800" spans="3:3" s="2" customFormat="1" x14ac:dyDescent="0.25">
      <c r="C4800" s="3"/>
    </row>
    <row r="4801" spans="3:3" s="2" customFormat="1" x14ac:dyDescent="0.25">
      <c r="C4801" s="3"/>
    </row>
    <row r="4802" spans="3:3" s="2" customFormat="1" x14ac:dyDescent="0.25">
      <c r="C4802" s="3"/>
    </row>
    <row r="4803" spans="3:3" s="2" customFormat="1" x14ac:dyDescent="0.25">
      <c r="C4803" s="3"/>
    </row>
    <row r="4804" spans="3:3" s="2" customFormat="1" x14ac:dyDescent="0.25">
      <c r="C4804" s="3"/>
    </row>
    <row r="4805" spans="3:3" s="2" customFormat="1" x14ac:dyDescent="0.25">
      <c r="C4805" s="3"/>
    </row>
    <row r="4806" spans="3:3" s="2" customFormat="1" x14ac:dyDescent="0.25">
      <c r="C4806" s="3"/>
    </row>
    <row r="4807" spans="3:3" s="2" customFormat="1" x14ac:dyDescent="0.25">
      <c r="C4807" s="3"/>
    </row>
    <row r="4808" spans="3:3" s="2" customFormat="1" x14ac:dyDescent="0.25">
      <c r="C4808" s="3"/>
    </row>
    <row r="4809" spans="3:3" s="2" customFormat="1" x14ac:dyDescent="0.25">
      <c r="C4809" s="3"/>
    </row>
    <row r="4810" spans="3:3" s="2" customFormat="1" x14ac:dyDescent="0.25">
      <c r="C4810" s="3"/>
    </row>
    <row r="4811" spans="3:3" s="2" customFormat="1" x14ac:dyDescent="0.25">
      <c r="C4811" s="3"/>
    </row>
    <row r="4812" spans="3:3" s="2" customFormat="1" x14ac:dyDescent="0.25">
      <c r="C4812" s="3"/>
    </row>
    <row r="4813" spans="3:3" s="2" customFormat="1" x14ac:dyDescent="0.25">
      <c r="C4813" s="3"/>
    </row>
    <row r="4814" spans="3:3" s="2" customFormat="1" x14ac:dyDescent="0.25">
      <c r="C4814" s="3"/>
    </row>
    <row r="4815" spans="3:3" s="2" customFormat="1" x14ac:dyDescent="0.25">
      <c r="C4815" s="3"/>
    </row>
    <row r="4816" spans="3:3" s="2" customFormat="1" x14ac:dyDescent="0.25">
      <c r="C4816" s="3"/>
    </row>
    <row r="4817" spans="3:3" s="2" customFormat="1" x14ac:dyDescent="0.25">
      <c r="C4817" s="3"/>
    </row>
    <row r="4818" spans="3:3" s="2" customFormat="1" x14ac:dyDescent="0.25">
      <c r="C4818" s="3"/>
    </row>
    <row r="4819" spans="3:3" s="2" customFormat="1" x14ac:dyDescent="0.25">
      <c r="C4819" s="3"/>
    </row>
    <row r="4820" spans="3:3" s="2" customFormat="1" x14ac:dyDescent="0.25">
      <c r="C4820" s="3"/>
    </row>
    <row r="4821" spans="3:3" s="2" customFormat="1" x14ac:dyDescent="0.25">
      <c r="C4821" s="3"/>
    </row>
    <row r="4822" spans="3:3" s="2" customFormat="1" x14ac:dyDescent="0.25">
      <c r="C4822" s="3"/>
    </row>
    <row r="4823" spans="3:3" s="2" customFormat="1" x14ac:dyDescent="0.25">
      <c r="C4823" s="3"/>
    </row>
    <row r="4824" spans="3:3" s="2" customFormat="1" x14ac:dyDescent="0.25">
      <c r="C4824" s="3"/>
    </row>
    <row r="4825" spans="3:3" s="2" customFormat="1" x14ac:dyDescent="0.25">
      <c r="C4825" s="3"/>
    </row>
    <row r="4826" spans="3:3" s="2" customFormat="1" x14ac:dyDescent="0.25">
      <c r="C4826" s="3"/>
    </row>
    <row r="4827" spans="3:3" s="2" customFormat="1" x14ac:dyDescent="0.25">
      <c r="C4827" s="3"/>
    </row>
    <row r="4828" spans="3:3" s="2" customFormat="1" x14ac:dyDescent="0.25">
      <c r="C4828" s="3"/>
    </row>
    <row r="4829" spans="3:3" s="2" customFormat="1" x14ac:dyDescent="0.25">
      <c r="C4829" s="3"/>
    </row>
    <row r="4830" spans="3:3" s="2" customFormat="1" x14ac:dyDescent="0.25">
      <c r="C4830" s="3"/>
    </row>
    <row r="4831" spans="3:3" s="2" customFormat="1" x14ac:dyDescent="0.25">
      <c r="C4831" s="3"/>
    </row>
    <row r="4832" spans="3:3" s="2" customFormat="1" x14ac:dyDescent="0.25">
      <c r="C4832" s="3"/>
    </row>
    <row r="4833" spans="3:3" s="2" customFormat="1" x14ac:dyDescent="0.25">
      <c r="C4833" s="3"/>
    </row>
    <row r="4834" spans="3:3" s="2" customFormat="1" x14ac:dyDescent="0.25">
      <c r="C4834" s="3"/>
    </row>
    <row r="4835" spans="3:3" s="2" customFormat="1" x14ac:dyDescent="0.25">
      <c r="C4835" s="3"/>
    </row>
    <row r="4836" spans="3:3" s="2" customFormat="1" x14ac:dyDescent="0.25">
      <c r="C4836" s="3"/>
    </row>
    <row r="4837" spans="3:3" s="2" customFormat="1" x14ac:dyDescent="0.25">
      <c r="C4837" s="3"/>
    </row>
    <row r="4838" spans="3:3" s="2" customFormat="1" x14ac:dyDescent="0.25">
      <c r="C4838" s="3"/>
    </row>
    <row r="4839" spans="3:3" s="2" customFormat="1" x14ac:dyDescent="0.25">
      <c r="C4839" s="3"/>
    </row>
    <row r="4840" spans="3:3" s="2" customFormat="1" x14ac:dyDescent="0.25">
      <c r="C4840" s="3"/>
    </row>
    <row r="4841" spans="3:3" s="2" customFormat="1" x14ac:dyDescent="0.25">
      <c r="C4841" s="3"/>
    </row>
    <row r="4842" spans="3:3" s="2" customFormat="1" x14ac:dyDescent="0.25">
      <c r="C4842" s="3"/>
    </row>
    <row r="4843" spans="3:3" s="2" customFormat="1" x14ac:dyDescent="0.25">
      <c r="C4843" s="3"/>
    </row>
    <row r="4844" spans="3:3" s="2" customFormat="1" x14ac:dyDescent="0.25">
      <c r="C4844" s="3"/>
    </row>
    <row r="4845" spans="3:3" s="2" customFormat="1" x14ac:dyDescent="0.25">
      <c r="C4845" s="3"/>
    </row>
    <row r="4846" spans="3:3" s="2" customFormat="1" x14ac:dyDescent="0.25">
      <c r="C4846" s="3"/>
    </row>
    <row r="4847" spans="3:3" s="2" customFormat="1" x14ac:dyDescent="0.25">
      <c r="C4847" s="3"/>
    </row>
    <row r="4848" spans="3:3" s="2" customFormat="1" x14ac:dyDescent="0.25">
      <c r="C4848" s="3"/>
    </row>
    <row r="4849" spans="3:3" s="2" customFormat="1" x14ac:dyDescent="0.25">
      <c r="C4849" s="3"/>
    </row>
    <row r="4850" spans="3:3" s="2" customFormat="1" x14ac:dyDescent="0.25">
      <c r="C4850" s="3"/>
    </row>
    <row r="4851" spans="3:3" s="2" customFormat="1" x14ac:dyDescent="0.25">
      <c r="C4851" s="3"/>
    </row>
    <row r="4852" spans="3:3" s="2" customFormat="1" x14ac:dyDescent="0.25">
      <c r="C4852" s="3"/>
    </row>
    <row r="4853" spans="3:3" s="2" customFormat="1" x14ac:dyDescent="0.25">
      <c r="C4853" s="3"/>
    </row>
    <row r="4854" spans="3:3" s="2" customFormat="1" x14ac:dyDescent="0.25">
      <c r="C4854" s="3"/>
    </row>
    <row r="4855" spans="3:3" s="2" customFormat="1" x14ac:dyDescent="0.25">
      <c r="C4855" s="3"/>
    </row>
    <row r="4856" spans="3:3" s="2" customFormat="1" x14ac:dyDescent="0.25">
      <c r="C4856" s="3"/>
    </row>
    <row r="4857" spans="3:3" s="2" customFormat="1" x14ac:dyDescent="0.25">
      <c r="C4857" s="3"/>
    </row>
    <row r="4858" spans="3:3" s="2" customFormat="1" x14ac:dyDescent="0.25">
      <c r="C4858" s="3"/>
    </row>
    <row r="4859" spans="3:3" s="2" customFormat="1" x14ac:dyDescent="0.25">
      <c r="C4859" s="3"/>
    </row>
    <row r="4860" spans="3:3" s="2" customFormat="1" x14ac:dyDescent="0.25">
      <c r="C4860" s="3"/>
    </row>
    <row r="4861" spans="3:3" s="2" customFormat="1" x14ac:dyDescent="0.25">
      <c r="C4861" s="3"/>
    </row>
    <row r="4862" spans="3:3" s="2" customFormat="1" x14ac:dyDescent="0.25">
      <c r="C4862" s="3"/>
    </row>
    <row r="4863" spans="3:3" s="2" customFormat="1" x14ac:dyDescent="0.25">
      <c r="C4863" s="3"/>
    </row>
    <row r="4864" spans="3:3" s="2" customFormat="1" x14ac:dyDescent="0.25">
      <c r="C4864" s="3"/>
    </row>
    <row r="4865" spans="3:3" s="2" customFormat="1" x14ac:dyDescent="0.25">
      <c r="C4865" s="3"/>
    </row>
    <row r="4866" spans="3:3" s="2" customFormat="1" x14ac:dyDescent="0.25">
      <c r="C4866" s="3"/>
    </row>
    <row r="4867" spans="3:3" s="2" customFormat="1" x14ac:dyDescent="0.25">
      <c r="C4867" s="3"/>
    </row>
    <row r="4868" spans="3:3" s="2" customFormat="1" x14ac:dyDescent="0.25">
      <c r="C4868" s="3"/>
    </row>
    <row r="4869" spans="3:3" s="2" customFormat="1" x14ac:dyDescent="0.25">
      <c r="C4869" s="3"/>
    </row>
    <row r="4870" spans="3:3" s="2" customFormat="1" x14ac:dyDescent="0.25">
      <c r="C4870" s="3"/>
    </row>
    <row r="4871" spans="3:3" s="2" customFormat="1" x14ac:dyDescent="0.25">
      <c r="C4871" s="3"/>
    </row>
    <row r="4872" spans="3:3" s="2" customFormat="1" x14ac:dyDescent="0.25">
      <c r="C4872" s="3"/>
    </row>
    <row r="4873" spans="3:3" s="2" customFormat="1" x14ac:dyDescent="0.25">
      <c r="C4873" s="3"/>
    </row>
    <row r="4874" spans="3:3" s="2" customFormat="1" x14ac:dyDescent="0.25">
      <c r="C4874" s="3"/>
    </row>
    <row r="4875" spans="3:3" s="2" customFormat="1" x14ac:dyDescent="0.25">
      <c r="C4875" s="3"/>
    </row>
    <row r="4876" spans="3:3" s="2" customFormat="1" x14ac:dyDescent="0.25">
      <c r="C4876" s="3"/>
    </row>
    <row r="4877" spans="3:3" s="2" customFormat="1" x14ac:dyDescent="0.25">
      <c r="C4877" s="3"/>
    </row>
    <row r="4878" spans="3:3" s="2" customFormat="1" x14ac:dyDescent="0.25">
      <c r="C4878" s="3"/>
    </row>
    <row r="4879" spans="3:3" s="2" customFormat="1" x14ac:dyDescent="0.25">
      <c r="C4879" s="3"/>
    </row>
    <row r="4880" spans="3:3" s="2" customFormat="1" x14ac:dyDescent="0.25">
      <c r="C4880" s="3"/>
    </row>
    <row r="4881" spans="3:3" s="2" customFormat="1" x14ac:dyDescent="0.25">
      <c r="C4881" s="3"/>
    </row>
    <row r="4882" spans="3:3" s="2" customFormat="1" x14ac:dyDescent="0.25">
      <c r="C4882" s="3"/>
    </row>
    <row r="4883" spans="3:3" s="2" customFormat="1" x14ac:dyDescent="0.25">
      <c r="C4883" s="3"/>
    </row>
    <row r="4884" spans="3:3" s="2" customFormat="1" x14ac:dyDescent="0.25">
      <c r="C4884" s="3"/>
    </row>
    <row r="4885" spans="3:3" s="2" customFormat="1" x14ac:dyDescent="0.25">
      <c r="C4885" s="3"/>
    </row>
    <row r="4886" spans="3:3" s="2" customFormat="1" x14ac:dyDescent="0.25">
      <c r="C4886" s="3"/>
    </row>
    <row r="4887" spans="3:3" s="2" customFormat="1" x14ac:dyDescent="0.25">
      <c r="C4887" s="3"/>
    </row>
    <row r="4888" spans="3:3" s="2" customFormat="1" x14ac:dyDescent="0.25">
      <c r="C4888" s="3"/>
    </row>
    <row r="4889" spans="3:3" s="2" customFormat="1" x14ac:dyDescent="0.25">
      <c r="C4889" s="3"/>
    </row>
    <row r="4890" spans="3:3" s="2" customFormat="1" x14ac:dyDescent="0.25">
      <c r="C4890" s="3"/>
    </row>
    <row r="4891" spans="3:3" s="2" customFormat="1" x14ac:dyDescent="0.25">
      <c r="C4891" s="3"/>
    </row>
    <row r="4892" spans="3:3" s="2" customFormat="1" x14ac:dyDescent="0.25">
      <c r="C4892" s="3"/>
    </row>
    <row r="4893" spans="3:3" s="2" customFormat="1" x14ac:dyDescent="0.25">
      <c r="C4893" s="3"/>
    </row>
    <row r="4894" spans="3:3" s="2" customFormat="1" x14ac:dyDescent="0.25">
      <c r="C4894" s="3"/>
    </row>
    <row r="4895" spans="3:3" s="2" customFormat="1" x14ac:dyDescent="0.25">
      <c r="C4895" s="3"/>
    </row>
    <row r="4896" spans="3:3" s="2" customFormat="1" x14ac:dyDescent="0.25">
      <c r="C4896" s="3"/>
    </row>
    <row r="4897" spans="3:3" s="2" customFormat="1" x14ac:dyDescent="0.25">
      <c r="C4897" s="3"/>
    </row>
    <row r="4898" spans="3:3" s="2" customFormat="1" x14ac:dyDescent="0.25">
      <c r="C4898" s="3"/>
    </row>
    <row r="4899" spans="3:3" s="2" customFormat="1" x14ac:dyDescent="0.25">
      <c r="C4899" s="3"/>
    </row>
    <row r="4900" spans="3:3" s="2" customFormat="1" x14ac:dyDescent="0.25">
      <c r="C4900" s="3"/>
    </row>
    <row r="4901" spans="3:3" s="2" customFormat="1" x14ac:dyDescent="0.25">
      <c r="C4901" s="3"/>
    </row>
    <row r="4902" spans="3:3" s="2" customFormat="1" x14ac:dyDescent="0.25">
      <c r="C4902" s="3"/>
    </row>
    <row r="4903" spans="3:3" s="2" customFormat="1" x14ac:dyDescent="0.25">
      <c r="C4903" s="3"/>
    </row>
    <row r="4904" spans="3:3" s="2" customFormat="1" x14ac:dyDescent="0.25">
      <c r="C4904" s="3"/>
    </row>
    <row r="4905" spans="3:3" s="2" customFormat="1" x14ac:dyDescent="0.25">
      <c r="C4905" s="3"/>
    </row>
    <row r="4906" spans="3:3" s="2" customFormat="1" x14ac:dyDescent="0.25">
      <c r="C4906" s="3"/>
    </row>
    <row r="4907" spans="3:3" s="2" customFormat="1" x14ac:dyDescent="0.25">
      <c r="C4907" s="3"/>
    </row>
    <row r="4908" spans="3:3" s="2" customFormat="1" x14ac:dyDescent="0.25">
      <c r="C4908" s="3"/>
    </row>
    <row r="4909" spans="3:3" s="2" customFormat="1" x14ac:dyDescent="0.25">
      <c r="C4909" s="3"/>
    </row>
    <row r="4910" spans="3:3" s="2" customFormat="1" x14ac:dyDescent="0.25">
      <c r="C4910" s="3"/>
    </row>
    <row r="4911" spans="3:3" s="2" customFormat="1" x14ac:dyDescent="0.25">
      <c r="C4911" s="3"/>
    </row>
    <row r="4912" spans="3:3" s="2" customFormat="1" x14ac:dyDescent="0.25">
      <c r="C4912" s="3"/>
    </row>
    <row r="4913" spans="3:3" s="2" customFormat="1" x14ac:dyDescent="0.25">
      <c r="C4913" s="3"/>
    </row>
    <row r="4914" spans="3:3" s="2" customFormat="1" x14ac:dyDescent="0.25">
      <c r="C4914" s="3"/>
    </row>
    <row r="4915" spans="3:3" s="2" customFormat="1" x14ac:dyDescent="0.25">
      <c r="C4915" s="3"/>
    </row>
    <row r="4916" spans="3:3" s="2" customFormat="1" x14ac:dyDescent="0.25">
      <c r="C4916" s="3"/>
    </row>
    <row r="4917" spans="3:3" s="2" customFormat="1" x14ac:dyDescent="0.25">
      <c r="C4917" s="3"/>
    </row>
    <row r="4918" spans="3:3" s="2" customFormat="1" x14ac:dyDescent="0.25">
      <c r="C4918" s="3"/>
    </row>
    <row r="4919" spans="3:3" s="2" customFormat="1" x14ac:dyDescent="0.25">
      <c r="C4919" s="3"/>
    </row>
    <row r="4920" spans="3:3" s="2" customFormat="1" x14ac:dyDescent="0.25">
      <c r="C4920" s="3"/>
    </row>
    <row r="4921" spans="3:3" s="2" customFormat="1" x14ac:dyDescent="0.25">
      <c r="C4921" s="3"/>
    </row>
    <row r="4922" spans="3:3" s="2" customFormat="1" x14ac:dyDescent="0.25">
      <c r="C4922" s="3"/>
    </row>
    <row r="4923" spans="3:3" s="2" customFormat="1" x14ac:dyDescent="0.25">
      <c r="C4923" s="3"/>
    </row>
    <row r="4924" spans="3:3" s="2" customFormat="1" x14ac:dyDescent="0.25">
      <c r="C4924" s="3"/>
    </row>
    <row r="4925" spans="3:3" s="2" customFormat="1" x14ac:dyDescent="0.25">
      <c r="C4925" s="3"/>
    </row>
    <row r="4926" spans="3:3" s="2" customFormat="1" x14ac:dyDescent="0.25">
      <c r="C4926" s="3"/>
    </row>
    <row r="4927" spans="3:3" s="2" customFormat="1" x14ac:dyDescent="0.25">
      <c r="C4927" s="3"/>
    </row>
    <row r="4928" spans="3:3" s="2" customFormat="1" x14ac:dyDescent="0.25">
      <c r="C4928" s="3"/>
    </row>
    <row r="4929" spans="3:3" s="2" customFormat="1" x14ac:dyDescent="0.25">
      <c r="C4929" s="3"/>
    </row>
    <row r="4930" spans="3:3" s="2" customFormat="1" x14ac:dyDescent="0.25">
      <c r="C4930" s="3"/>
    </row>
    <row r="4931" spans="3:3" s="2" customFormat="1" x14ac:dyDescent="0.25">
      <c r="C4931" s="3"/>
    </row>
    <row r="4932" spans="3:3" s="2" customFormat="1" x14ac:dyDescent="0.25">
      <c r="C4932" s="3"/>
    </row>
    <row r="4933" spans="3:3" s="2" customFormat="1" x14ac:dyDescent="0.25">
      <c r="C4933" s="3"/>
    </row>
    <row r="4934" spans="3:3" s="2" customFormat="1" x14ac:dyDescent="0.25">
      <c r="C4934" s="3"/>
    </row>
    <row r="4935" spans="3:3" s="2" customFormat="1" x14ac:dyDescent="0.25">
      <c r="C4935" s="3"/>
    </row>
    <row r="4936" spans="3:3" s="2" customFormat="1" x14ac:dyDescent="0.25">
      <c r="C4936" s="3"/>
    </row>
    <row r="4937" spans="3:3" s="2" customFormat="1" x14ac:dyDescent="0.25">
      <c r="C4937" s="3"/>
    </row>
    <row r="4938" spans="3:3" s="2" customFormat="1" x14ac:dyDescent="0.25">
      <c r="C4938" s="3"/>
    </row>
    <row r="4939" spans="3:3" s="2" customFormat="1" x14ac:dyDescent="0.25">
      <c r="C4939" s="3"/>
    </row>
    <row r="4940" spans="3:3" s="2" customFormat="1" x14ac:dyDescent="0.25">
      <c r="C4940" s="3"/>
    </row>
    <row r="4941" spans="3:3" s="2" customFormat="1" x14ac:dyDescent="0.25">
      <c r="C4941" s="3"/>
    </row>
    <row r="4942" spans="3:3" s="2" customFormat="1" x14ac:dyDescent="0.25">
      <c r="C4942" s="3"/>
    </row>
    <row r="4943" spans="3:3" s="2" customFormat="1" x14ac:dyDescent="0.25">
      <c r="C4943" s="3"/>
    </row>
    <row r="4944" spans="3:3" s="2" customFormat="1" x14ac:dyDescent="0.25">
      <c r="C4944" s="3"/>
    </row>
    <row r="4945" spans="3:3" s="2" customFormat="1" x14ac:dyDescent="0.25">
      <c r="C4945" s="3"/>
    </row>
    <row r="4946" spans="3:3" s="2" customFormat="1" x14ac:dyDescent="0.25">
      <c r="C4946" s="3"/>
    </row>
    <row r="4947" spans="3:3" s="2" customFormat="1" x14ac:dyDescent="0.25">
      <c r="C4947" s="3"/>
    </row>
    <row r="4948" spans="3:3" s="2" customFormat="1" x14ac:dyDescent="0.25">
      <c r="C4948" s="3"/>
    </row>
    <row r="4949" spans="3:3" s="2" customFormat="1" x14ac:dyDescent="0.25">
      <c r="C4949" s="3"/>
    </row>
    <row r="4950" spans="3:3" s="2" customFormat="1" x14ac:dyDescent="0.25">
      <c r="C4950" s="3"/>
    </row>
    <row r="4951" spans="3:3" s="2" customFormat="1" x14ac:dyDescent="0.25">
      <c r="C4951" s="3"/>
    </row>
    <row r="4952" spans="3:3" s="2" customFormat="1" x14ac:dyDescent="0.25">
      <c r="C4952" s="3"/>
    </row>
    <row r="4953" spans="3:3" s="2" customFormat="1" x14ac:dyDescent="0.25">
      <c r="C4953" s="3"/>
    </row>
    <row r="4954" spans="3:3" s="2" customFormat="1" x14ac:dyDescent="0.25">
      <c r="C4954" s="3"/>
    </row>
    <row r="4955" spans="3:3" s="2" customFormat="1" x14ac:dyDescent="0.25">
      <c r="C4955" s="3"/>
    </row>
    <row r="4956" spans="3:3" s="2" customFormat="1" x14ac:dyDescent="0.25">
      <c r="C4956" s="3"/>
    </row>
    <row r="4957" spans="3:3" s="2" customFormat="1" x14ac:dyDescent="0.25">
      <c r="C4957" s="3"/>
    </row>
    <row r="4958" spans="3:3" s="2" customFormat="1" x14ac:dyDescent="0.25">
      <c r="C4958" s="3"/>
    </row>
    <row r="4959" spans="3:3" s="2" customFormat="1" x14ac:dyDescent="0.25">
      <c r="C4959" s="3"/>
    </row>
    <row r="4960" spans="3:3" s="2" customFormat="1" x14ac:dyDescent="0.25">
      <c r="C4960" s="3"/>
    </row>
    <row r="4961" spans="3:3" s="2" customFormat="1" x14ac:dyDescent="0.25">
      <c r="C4961" s="3"/>
    </row>
    <row r="4962" spans="3:3" s="2" customFormat="1" x14ac:dyDescent="0.25">
      <c r="C4962" s="3"/>
    </row>
    <row r="4963" spans="3:3" s="2" customFormat="1" x14ac:dyDescent="0.25">
      <c r="C4963" s="3"/>
    </row>
    <row r="4964" spans="3:3" s="2" customFormat="1" x14ac:dyDescent="0.25">
      <c r="C4964" s="3"/>
    </row>
    <row r="4965" spans="3:3" s="2" customFormat="1" x14ac:dyDescent="0.25">
      <c r="C4965" s="3"/>
    </row>
    <row r="4966" spans="3:3" s="2" customFormat="1" x14ac:dyDescent="0.25">
      <c r="C4966" s="3"/>
    </row>
    <row r="4967" spans="3:3" s="2" customFormat="1" x14ac:dyDescent="0.25">
      <c r="C4967" s="3"/>
    </row>
    <row r="4968" spans="3:3" s="2" customFormat="1" x14ac:dyDescent="0.25">
      <c r="C4968" s="3"/>
    </row>
    <row r="4969" spans="3:3" s="2" customFormat="1" x14ac:dyDescent="0.25">
      <c r="C4969" s="3"/>
    </row>
    <row r="4970" spans="3:3" s="2" customFormat="1" x14ac:dyDescent="0.25">
      <c r="C4970" s="3"/>
    </row>
    <row r="4971" spans="3:3" s="2" customFormat="1" x14ac:dyDescent="0.25">
      <c r="C4971" s="3"/>
    </row>
    <row r="4972" spans="3:3" s="2" customFormat="1" x14ac:dyDescent="0.25">
      <c r="C4972" s="3"/>
    </row>
    <row r="4973" spans="3:3" s="2" customFormat="1" x14ac:dyDescent="0.25">
      <c r="C4973" s="3"/>
    </row>
    <row r="4974" spans="3:3" s="2" customFormat="1" x14ac:dyDescent="0.25">
      <c r="C4974" s="3"/>
    </row>
    <row r="4975" spans="3:3" s="2" customFormat="1" x14ac:dyDescent="0.25">
      <c r="C4975" s="3"/>
    </row>
    <row r="4976" spans="3:3" s="2" customFormat="1" x14ac:dyDescent="0.25">
      <c r="C4976" s="3"/>
    </row>
    <row r="4977" spans="3:3" s="2" customFormat="1" x14ac:dyDescent="0.25">
      <c r="C4977" s="3"/>
    </row>
    <row r="4978" spans="3:3" s="2" customFormat="1" x14ac:dyDescent="0.25">
      <c r="C4978" s="3"/>
    </row>
    <row r="4979" spans="3:3" s="2" customFormat="1" x14ac:dyDescent="0.25">
      <c r="C4979" s="3"/>
    </row>
    <row r="4980" spans="3:3" s="2" customFormat="1" x14ac:dyDescent="0.25">
      <c r="C4980" s="3"/>
    </row>
    <row r="4981" spans="3:3" s="2" customFormat="1" x14ac:dyDescent="0.25">
      <c r="C4981" s="3"/>
    </row>
    <row r="4982" spans="3:3" s="2" customFormat="1" x14ac:dyDescent="0.25">
      <c r="C4982" s="3"/>
    </row>
    <row r="4983" spans="3:3" s="2" customFormat="1" x14ac:dyDescent="0.25">
      <c r="C4983" s="3"/>
    </row>
    <row r="4984" spans="3:3" s="2" customFormat="1" x14ac:dyDescent="0.25">
      <c r="C4984" s="3"/>
    </row>
    <row r="4985" spans="3:3" s="2" customFormat="1" x14ac:dyDescent="0.25">
      <c r="C4985" s="3"/>
    </row>
    <row r="4986" spans="3:3" s="2" customFormat="1" x14ac:dyDescent="0.25">
      <c r="C4986" s="3"/>
    </row>
    <row r="4987" spans="3:3" s="2" customFormat="1" x14ac:dyDescent="0.25">
      <c r="C4987" s="3"/>
    </row>
    <row r="4988" spans="3:3" s="2" customFormat="1" x14ac:dyDescent="0.25">
      <c r="C4988" s="3"/>
    </row>
    <row r="4989" spans="3:3" s="2" customFormat="1" x14ac:dyDescent="0.25">
      <c r="C4989" s="3"/>
    </row>
    <row r="4990" spans="3:3" s="2" customFormat="1" x14ac:dyDescent="0.25">
      <c r="C4990" s="3"/>
    </row>
    <row r="4991" spans="3:3" s="2" customFormat="1" x14ac:dyDescent="0.25">
      <c r="C4991" s="3"/>
    </row>
    <row r="4992" spans="3:3" s="2" customFormat="1" x14ac:dyDescent="0.25">
      <c r="C4992" s="3"/>
    </row>
    <row r="4993" spans="3:3" s="2" customFormat="1" x14ac:dyDescent="0.25">
      <c r="C4993" s="3"/>
    </row>
    <row r="4994" spans="3:3" s="2" customFormat="1" x14ac:dyDescent="0.25">
      <c r="C4994" s="3"/>
    </row>
    <row r="4995" spans="3:3" s="2" customFormat="1" x14ac:dyDescent="0.25">
      <c r="C4995" s="3"/>
    </row>
    <row r="4996" spans="3:3" s="2" customFormat="1" x14ac:dyDescent="0.25">
      <c r="C4996" s="3"/>
    </row>
    <row r="4997" spans="3:3" s="2" customFormat="1" x14ac:dyDescent="0.25">
      <c r="C4997" s="3"/>
    </row>
    <row r="4998" spans="3:3" s="2" customFormat="1" x14ac:dyDescent="0.25">
      <c r="C4998" s="3"/>
    </row>
    <row r="4999" spans="3:3" s="2" customFormat="1" x14ac:dyDescent="0.25">
      <c r="C4999" s="3"/>
    </row>
    <row r="5000" spans="3:3" s="2" customFormat="1" x14ac:dyDescent="0.25">
      <c r="C5000" s="3"/>
    </row>
    <row r="5001" spans="3:3" s="2" customFormat="1" x14ac:dyDescent="0.25">
      <c r="C5001" s="3"/>
    </row>
    <row r="5002" spans="3:3" s="2" customFormat="1" x14ac:dyDescent="0.25">
      <c r="C5002" s="3"/>
    </row>
    <row r="5003" spans="3:3" s="2" customFormat="1" x14ac:dyDescent="0.25">
      <c r="C5003" s="3"/>
    </row>
    <row r="5004" spans="3:3" s="2" customFormat="1" x14ac:dyDescent="0.25">
      <c r="C5004" s="3"/>
    </row>
    <row r="5005" spans="3:3" s="2" customFormat="1" x14ac:dyDescent="0.25">
      <c r="C5005" s="3"/>
    </row>
    <row r="5006" spans="3:3" s="2" customFormat="1" x14ac:dyDescent="0.25">
      <c r="C5006" s="3"/>
    </row>
    <row r="5007" spans="3:3" s="2" customFormat="1" x14ac:dyDescent="0.25">
      <c r="C5007" s="3"/>
    </row>
    <row r="5008" spans="3:3" s="2" customFormat="1" x14ac:dyDescent="0.25">
      <c r="C5008" s="3"/>
    </row>
    <row r="5009" spans="3:3" s="2" customFormat="1" x14ac:dyDescent="0.25">
      <c r="C5009" s="3"/>
    </row>
    <row r="5010" spans="3:3" s="2" customFormat="1" x14ac:dyDescent="0.25">
      <c r="C5010" s="3"/>
    </row>
    <row r="5011" spans="3:3" s="2" customFormat="1" x14ac:dyDescent="0.25">
      <c r="C5011" s="3"/>
    </row>
    <row r="5012" spans="3:3" s="2" customFormat="1" x14ac:dyDescent="0.25">
      <c r="C5012" s="3"/>
    </row>
    <row r="5013" spans="3:3" s="2" customFormat="1" x14ac:dyDescent="0.25">
      <c r="C5013" s="3"/>
    </row>
    <row r="5014" spans="3:3" s="2" customFormat="1" x14ac:dyDescent="0.25">
      <c r="C5014" s="3"/>
    </row>
    <row r="5015" spans="3:3" s="2" customFormat="1" x14ac:dyDescent="0.25">
      <c r="C5015" s="3"/>
    </row>
    <row r="5016" spans="3:3" s="2" customFormat="1" x14ac:dyDescent="0.25">
      <c r="C5016" s="3"/>
    </row>
    <row r="5017" spans="3:3" s="2" customFormat="1" x14ac:dyDescent="0.25">
      <c r="C5017" s="3"/>
    </row>
    <row r="5018" spans="3:3" s="2" customFormat="1" x14ac:dyDescent="0.25">
      <c r="C5018" s="3"/>
    </row>
    <row r="5019" spans="3:3" s="2" customFormat="1" x14ac:dyDescent="0.25">
      <c r="C5019" s="3"/>
    </row>
    <row r="5020" spans="3:3" s="2" customFormat="1" x14ac:dyDescent="0.25">
      <c r="C5020" s="3"/>
    </row>
    <row r="5021" spans="3:3" s="2" customFormat="1" x14ac:dyDescent="0.25">
      <c r="C5021" s="3"/>
    </row>
    <row r="5022" spans="3:3" s="2" customFormat="1" x14ac:dyDescent="0.25">
      <c r="C5022" s="3"/>
    </row>
    <row r="5023" spans="3:3" s="2" customFormat="1" x14ac:dyDescent="0.25">
      <c r="C5023" s="3"/>
    </row>
    <row r="5024" spans="3:3" s="2" customFormat="1" x14ac:dyDescent="0.25">
      <c r="C5024" s="3"/>
    </row>
    <row r="5025" spans="3:3" s="2" customFormat="1" x14ac:dyDescent="0.25">
      <c r="C5025" s="3"/>
    </row>
    <row r="5026" spans="3:3" s="2" customFormat="1" x14ac:dyDescent="0.25">
      <c r="C5026" s="3"/>
    </row>
    <row r="5027" spans="3:3" s="2" customFormat="1" x14ac:dyDescent="0.25">
      <c r="C5027" s="3"/>
    </row>
    <row r="5028" spans="3:3" s="2" customFormat="1" x14ac:dyDescent="0.25">
      <c r="C5028" s="3"/>
    </row>
    <row r="5029" spans="3:3" s="2" customFormat="1" x14ac:dyDescent="0.25">
      <c r="C5029" s="3"/>
    </row>
    <row r="5030" spans="3:3" s="2" customFormat="1" x14ac:dyDescent="0.25">
      <c r="C5030" s="3"/>
    </row>
    <row r="5031" spans="3:3" s="2" customFormat="1" x14ac:dyDescent="0.25">
      <c r="C5031" s="3"/>
    </row>
    <row r="5032" spans="3:3" s="2" customFormat="1" x14ac:dyDescent="0.25">
      <c r="C5032" s="3"/>
    </row>
    <row r="5033" spans="3:3" s="2" customFormat="1" x14ac:dyDescent="0.25">
      <c r="C5033" s="3"/>
    </row>
    <row r="5034" spans="3:3" s="2" customFormat="1" x14ac:dyDescent="0.25">
      <c r="C5034" s="3"/>
    </row>
    <row r="5035" spans="3:3" s="2" customFormat="1" x14ac:dyDescent="0.25">
      <c r="C5035" s="3"/>
    </row>
    <row r="5036" spans="3:3" s="2" customFormat="1" x14ac:dyDescent="0.25">
      <c r="C5036" s="3"/>
    </row>
    <row r="5037" spans="3:3" s="2" customFormat="1" x14ac:dyDescent="0.25">
      <c r="C5037" s="3"/>
    </row>
    <row r="5038" spans="3:3" s="2" customFormat="1" x14ac:dyDescent="0.25">
      <c r="C5038" s="3"/>
    </row>
    <row r="5039" spans="3:3" s="2" customFormat="1" x14ac:dyDescent="0.25">
      <c r="C5039" s="3"/>
    </row>
    <row r="5040" spans="3:3" s="2" customFormat="1" x14ac:dyDescent="0.25">
      <c r="C5040" s="3"/>
    </row>
    <row r="5041" spans="3:3" s="2" customFormat="1" x14ac:dyDescent="0.25">
      <c r="C5041" s="3"/>
    </row>
    <row r="5042" spans="3:3" s="2" customFormat="1" x14ac:dyDescent="0.25">
      <c r="C5042" s="3"/>
    </row>
    <row r="5043" spans="3:3" s="2" customFormat="1" x14ac:dyDescent="0.25">
      <c r="C5043" s="3"/>
    </row>
    <row r="5044" spans="3:3" s="2" customFormat="1" x14ac:dyDescent="0.25">
      <c r="C5044" s="3"/>
    </row>
    <row r="5045" spans="3:3" s="2" customFormat="1" x14ac:dyDescent="0.25">
      <c r="C5045" s="3"/>
    </row>
    <row r="5046" spans="3:3" s="2" customFormat="1" x14ac:dyDescent="0.25">
      <c r="C5046" s="3"/>
    </row>
    <row r="5047" spans="3:3" s="2" customFormat="1" x14ac:dyDescent="0.25">
      <c r="C5047" s="3"/>
    </row>
    <row r="5048" spans="3:3" s="2" customFormat="1" x14ac:dyDescent="0.25">
      <c r="C5048" s="3"/>
    </row>
    <row r="5049" spans="3:3" s="2" customFormat="1" x14ac:dyDescent="0.25">
      <c r="C5049" s="3"/>
    </row>
    <row r="5050" spans="3:3" s="2" customFormat="1" x14ac:dyDescent="0.25">
      <c r="C5050" s="3"/>
    </row>
    <row r="5051" spans="3:3" s="2" customFormat="1" x14ac:dyDescent="0.25">
      <c r="C5051" s="3"/>
    </row>
    <row r="5052" spans="3:3" s="2" customFormat="1" x14ac:dyDescent="0.25">
      <c r="C5052" s="3"/>
    </row>
    <row r="5053" spans="3:3" s="2" customFormat="1" x14ac:dyDescent="0.25">
      <c r="C5053" s="3"/>
    </row>
    <row r="5054" spans="3:3" s="2" customFormat="1" x14ac:dyDescent="0.25">
      <c r="C5054" s="3"/>
    </row>
    <row r="5055" spans="3:3" s="2" customFormat="1" x14ac:dyDescent="0.25">
      <c r="C5055" s="3"/>
    </row>
    <row r="5056" spans="3:3" s="2" customFormat="1" x14ac:dyDescent="0.25">
      <c r="C5056" s="3"/>
    </row>
    <row r="5057" spans="3:3" s="2" customFormat="1" x14ac:dyDescent="0.25">
      <c r="C5057" s="3"/>
    </row>
    <row r="5058" spans="3:3" s="2" customFormat="1" x14ac:dyDescent="0.25">
      <c r="C5058" s="3"/>
    </row>
    <row r="5059" spans="3:3" s="2" customFormat="1" x14ac:dyDescent="0.25">
      <c r="C5059" s="3"/>
    </row>
    <row r="5060" spans="3:3" s="2" customFormat="1" x14ac:dyDescent="0.25">
      <c r="C5060" s="3"/>
    </row>
    <row r="5061" spans="3:3" s="2" customFormat="1" x14ac:dyDescent="0.25">
      <c r="C5061" s="3"/>
    </row>
    <row r="5062" spans="3:3" s="2" customFormat="1" x14ac:dyDescent="0.25">
      <c r="C5062" s="3"/>
    </row>
    <row r="5063" spans="3:3" s="2" customFormat="1" x14ac:dyDescent="0.25">
      <c r="C5063" s="3"/>
    </row>
    <row r="5064" spans="3:3" s="2" customFormat="1" x14ac:dyDescent="0.25">
      <c r="C5064" s="3"/>
    </row>
    <row r="5065" spans="3:3" s="2" customFormat="1" x14ac:dyDescent="0.25">
      <c r="C5065" s="3"/>
    </row>
    <row r="5066" spans="3:3" s="2" customFormat="1" x14ac:dyDescent="0.25">
      <c r="C5066" s="3"/>
    </row>
    <row r="5067" spans="3:3" s="2" customFormat="1" x14ac:dyDescent="0.25">
      <c r="C5067" s="3"/>
    </row>
    <row r="5068" spans="3:3" s="2" customFormat="1" x14ac:dyDescent="0.25">
      <c r="C5068" s="3"/>
    </row>
    <row r="5069" spans="3:3" s="2" customFormat="1" x14ac:dyDescent="0.25">
      <c r="C5069" s="3"/>
    </row>
    <row r="5070" spans="3:3" s="2" customFormat="1" x14ac:dyDescent="0.25">
      <c r="C5070" s="3"/>
    </row>
    <row r="5071" spans="3:3" s="2" customFormat="1" x14ac:dyDescent="0.25">
      <c r="C5071" s="3"/>
    </row>
    <row r="5072" spans="3:3" s="2" customFormat="1" x14ac:dyDescent="0.25">
      <c r="C5072" s="3"/>
    </row>
    <row r="5073" spans="3:3" s="2" customFormat="1" x14ac:dyDescent="0.25">
      <c r="C5073" s="3"/>
    </row>
    <row r="5074" spans="3:3" s="2" customFormat="1" x14ac:dyDescent="0.25">
      <c r="C5074" s="3"/>
    </row>
    <row r="5075" spans="3:3" s="2" customFormat="1" x14ac:dyDescent="0.25">
      <c r="C5075" s="3"/>
    </row>
    <row r="5076" spans="3:3" s="2" customFormat="1" x14ac:dyDescent="0.25">
      <c r="C5076" s="3"/>
    </row>
    <row r="5077" spans="3:3" s="2" customFormat="1" x14ac:dyDescent="0.25">
      <c r="C5077" s="3"/>
    </row>
    <row r="5078" spans="3:3" s="2" customFormat="1" x14ac:dyDescent="0.25">
      <c r="C5078" s="3"/>
    </row>
    <row r="5079" spans="3:3" s="2" customFormat="1" x14ac:dyDescent="0.25">
      <c r="C5079" s="3"/>
    </row>
    <row r="5080" spans="3:3" s="2" customFormat="1" x14ac:dyDescent="0.25">
      <c r="C5080" s="3"/>
    </row>
    <row r="5081" spans="3:3" s="2" customFormat="1" x14ac:dyDescent="0.25">
      <c r="C5081" s="3"/>
    </row>
    <row r="5082" spans="3:3" s="2" customFormat="1" x14ac:dyDescent="0.25">
      <c r="C5082" s="3"/>
    </row>
    <row r="5083" spans="3:3" s="2" customFormat="1" x14ac:dyDescent="0.25">
      <c r="C5083" s="3"/>
    </row>
    <row r="5084" spans="3:3" s="2" customFormat="1" x14ac:dyDescent="0.25">
      <c r="C5084" s="3"/>
    </row>
    <row r="5085" spans="3:3" s="2" customFormat="1" x14ac:dyDescent="0.25">
      <c r="C5085" s="3"/>
    </row>
    <row r="5086" spans="3:3" s="2" customFormat="1" x14ac:dyDescent="0.25">
      <c r="C5086" s="3"/>
    </row>
    <row r="5087" spans="3:3" s="2" customFormat="1" x14ac:dyDescent="0.25">
      <c r="C5087" s="3"/>
    </row>
    <row r="5088" spans="3:3" s="2" customFormat="1" x14ac:dyDescent="0.25">
      <c r="C5088" s="3"/>
    </row>
    <row r="5089" spans="3:3" s="2" customFormat="1" x14ac:dyDescent="0.25">
      <c r="C5089" s="3"/>
    </row>
    <row r="5090" spans="3:3" s="2" customFormat="1" x14ac:dyDescent="0.25">
      <c r="C5090" s="3"/>
    </row>
    <row r="5091" spans="3:3" s="2" customFormat="1" x14ac:dyDescent="0.25">
      <c r="C5091" s="3"/>
    </row>
    <row r="5092" spans="3:3" s="2" customFormat="1" x14ac:dyDescent="0.25">
      <c r="C5092" s="3"/>
    </row>
    <row r="5093" spans="3:3" s="2" customFormat="1" x14ac:dyDescent="0.25">
      <c r="C5093" s="3"/>
    </row>
    <row r="5094" spans="3:3" s="2" customFormat="1" x14ac:dyDescent="0.25">
      <c r="C5094" s="3"/>
    </row>
    <row r="5095" spans="3:3" s="2" customFormat="1" x14ac:dyDescent="0.25">
      <c r="C5095" s="3"/>
    </row>
    <row r="5096" spans="3:3" s="2" customFormat="1" x14ac:dyDescent="0.25">
      <c r="C5096" s="3"/>
    </row>
    <row r="5097" spans="3:3" s="2" customFormat="1" x14ac:dyDescent="0.25">
      <c r="C5097" s="3"/>
    </row>
    <row r="5098" spans="3:3" s="2" customFormat="1" x14ac:dyDescent="0.25">
      <c r="C5098" s="3"/>
    </row>
    <row r="5099" spans="3:3" s="2" customFormat="1" x14ac:dyDescent="0.25">
      <c r="C5099" s="3"/>
    </row>
    <row r="5100" spans="3:3" s="2" customFormat="1" x14ac:dyDescent="0.25">
      <c r="C5100" s="3"/>
    </row>
    <row r="5101" spans="3:3" s="2" customFormat="1" x14ac:dyDescent="0.25">
      <c r="C5101" s="3"/>
    </row>
    <row r="5102" spans="3:3" s="2" customFormat="1" x14ac:dyDescent="0.25">
      <c r="C5102" s="3"/>
    </row>
    <row r="5103" spans="3:3" s="2" customFormat="1" x14ac:dyDescent="0.25">
      <c r="C5103" s="3"/>
    </row>
    <row r="5104" spans="3:3" s="2" customFormat="1" x14ac:dyDescent="0.25">
      <c r="C5104" s="3"/>
    </row>
    <row r="5105" spans="3:3" s="2" customFormat="1" x14ac:dyDescent="0.25">
      <c r="C5105" s="3"/>
    </row>
    <row r="5106" spans="3:3" s="2" customFormat="1" x14ac:dyDescent="0.25">
      <c r="C5106" s="3"/>
    </row>
    <row r="5107" spans="3:3" s="2" customFormat="1" x14ac:dyDescent="0.25">
      <c r="C5107" s="3"/>
    </row>
    <row r="5108" spans="3:3" s="2" customFormat="1" x14ac:dyDescent="0.25">
      <c r="C5108" s="3"/>
    </row>
    <row r="5109" spans="3:3" s="2" customFormat="1" x14ac:dyDescent="0.25">
      <c r="C5109" s="3"/>
    </row>
    <row r="5110" spans="3:3" s="2" customFormat="1" x14ac:dyDescent="0.25">
      <c r="C5110" s="3"/>
    </row>
    <row r="5111" spans="3:3" s="2" customFormat="1" x14ac:dyDescent="0.25">
      <c r="C5111" s="3"/>
    </row>
    <row r="5112" spans="3:3" s="2" customFormat="1" x14ac:dyDescent="0.25">
      <c r="C5112" s="3"/>
    </row>
    <row r="5113" spans="3:3" s="2" customFormat="1" x14ac:dyDescent="0.25">
      <c r="C5113" s="3"/>
    </row>
    <row r="5114" spans="3:3" s="2" customFormat="1" x14ac:dyDescent="0.25">
      <c r="C5114" s="3"/>
    </row>
    <row r="5115" spans="3:3" s="2" customFormat="1" x14ac:dyDescent="0.25">
      <c r="C5115" s="3"/>
    </row>
    <row r="5116" spans="3:3" s="2" customFormat="1" x14ac:dyDescent="0.25">
      <c r="C5116" s="3"/>
    </row>
    <row r="5117" spans="3:3" s="2" customFormat="1" x14ac:dyDescent="0.25">
      <c r="C5117" s="3"/>
    </row>
    <row r="5118" spans="3:3" s="2" customFormat="1" x14ac:dyDescent="0.25">
      <c r="C5118" s="3"/>
    </row>
    <row r="5119" spans="3:3" s="2" customFormat="1" x14ac:dyDescent="0.25">
      <c r="C5119" s="3"/>
    </row>
    <row r="5120" spans="3:3" s="2" customFormat="1" x14ac:dyDescent="0.25">
      <c r="C5120" s="3"/>
    </row>
    <row r="5121" spans="3:3" s="2" customFormat="1" x14ac:dyDescent="0.25">
      <c r="C5121" s="3"/>
    </row>
    <row r="5122" spans="3:3" s="2" customFormat="1" x14ac:dyDescent="0.25">
      <c r="C5122" s="3"/>
    </row>
    <row r="5123" spans="3:3" s="2" customFormat="1" x14ac:dyDescent="0.25">
      <c r="C5123" s="3"/>
    </row>
    <row r="5124" spans="3:3" s="2" customFormat="1" x14ac:dyDescent="0.25">
      <c r="C5124" s="3"/>
    </row>
    <row r="5125" spans="3:3" s="2" customFormat="1" x14ac:dyDescent="0.25">
      <c r="C5125" s="3"/>
    </row>
    <row r="5126" spans="3:3" s="2" customFormat="1" x14ac:dyDescent="0.25">
      <c r="C5126" s="3"/>
    </row>
    <row r="5127" spans="3:3" s="2" customFormat="1" x14ac:dyDescent="0.25">
      <c r="C5127" s="3"/>
    </row>
    <row r="5128" spans="3:3" s="2" customFormat="1" x14ac:dyDescent="0.25">
      <c r="C5128" s="3"/>
    </row>
    <row r="5129" spans="3:3" s="2" customFormat="1" x14ac:dyDescent="0.25">
      <c r="C5129" s="3"/>
    </row>
    <row r="5130" spans="3:3" s="2" customFormat="1" x14ac:dyDescent="0.25">
      <c r="C5130" s="3"/>
    </row>
    <row r="5131" spans="3:3" s="2" customFormat="1" x14ac:dyDescent="0.25">
      <c r="C5131" s="3"/>
    </row>
    <row r="5132" spans="3:3" s="2" customFormat="1" x14ac:dyDescent="0.25">
      <c r="C5132" s="3"/>
    </row>
    <row r="5133" spans="3:3" s="2" customFormat="1" x14ac:dyDescent="0.25">
      <c r="C5133" s="3"/>
    </row>
    <row r="5134" spans="3:3" s="2" customFormat="1" x14ac:dyDescent="0.25">
      <c r="C5134" s="3"/>
    </row>
    <row r="5135" spans="3:3" s="2" customFormat="1" x14ac:dyDescent="0.25">
      <c r="C5135" s="3"/>
    </row>
    <row r="5136" spans="3:3" s="2" customFormat="1" x14ac:dyDescent="0.25">
      <c r="C5136" s="3"/>
    </row>
    <row r="5137" spans="3:3" s="2" customFormat="1" x14ac:dyDescent="0.25">
      <c r="C5137" s="3"/>
    </row>
    <row r="5138" spans="3:3" s="2" customFormat="1" x14ac:dyDescent="0.25">
      <c r="C5138" s="3"/>
    </row>
    <row r="5139" spans="3:3" s="2" customFormat="1" x14ac:dyDescent="0.25">
      <c r="C5139" s="3"/>
    </row>
    <row r="5140" spans="3:3" s="2" customFormat="1" x14ac:dyDescent="0.25">
      <c r="C5140" s="3"/>
    </row>
    <row r="5141" spans="3:3" s="2" customFormat="1" x14ac:dyDescent="0.25">
      <c r="C5141" s="3"/>
    </row>
    <row r="5142" spans="3:3" s="2" customFormat="1" x14ac:dyDescent="0.25">
      <c r="C5142" s="3"/>
    </row>
    <row r="5143" spans="3:3" s="2" customFormat="1" x14ac:dyDescent="0.25">
      <c r="C5143" s="3"/>
    </row>
    <row r="5144" spans="3:3" s="2" customFormat="1" x14ac:dyDescent="0.25">
      <c r="C5144" s="3"/>
    </row>
    <row r="5145" spans="3:3" s="2" customFormat="1" x14ac:dyDescent="0.25">
      <c r="C5145" s="3"/>
    </row>
    <row r="5146" spans="3:3" s="2" customFormat="1" x14ac:dyDescent="0.25">
      <c r="C5146" s="3"/>
    </row>
    <row r="5147" spans="3:3" s="2" customFormat="1" x14ac:dyDescent="0.25">
      <c r="C5147" s="3"/>
    </row>
    <row r="5148" spans="3:3" s="2" customFormat="1" x14ac:dyDescent="0.25">
      <c r="C5148" s="3"/>
    </row>
    <row r="5149" spans="3:3" s="2" customFormat="1" x14ac:dyDescent="0.25">
      <c r="C5149" s="3"/>
    </row>
    <row r="5150" spans="3:3" s="2" customFormat="1" x14ac:dyDescent="0.25">
      <c r="C5150" s="3"/>
    </row>
    <row r="5151" spans="3:3" s="2" customFormat="1" x14ac:dyDescent="0.25">
      <c r="C5151" s="3"/>
    </row>
    <row r="5152" spans="3:3" s="2" customFormat="1" x14ac:dyDescent="0.25">
      <c r="C5152" s="3"/>
    </row>
    <row r="5153" spans="3:3" s="2" customFormat="1" x14ac:dyDescent="0.25">
      <c r="C5153" s="3"/>
    </row>
    <row r="5154" spans="3:3" s="2" customFormat="1" x14ac:dyDescent="0.25">
      <c r="C5154" s="3"/>
    </row>
    <row r="5155" spans="3:3" s="2" customFormat="1" x14ac:dyDescent="0.25">
      <c r="C5155" s="3"/>
    </row>
    <row r="5156" spans="3:3" s="2" customFormat="1" x14ac:dyDescent="0.25">
      <c r="C5156" s="3"/>
    </row>
    <row r="5157" spans="3:3" s="2" customFormat="1" x14ac:dyDescent="0.25">
      <c r="C5157" s="3"/>
    </row>
    <row r="5158" spans="3:3" s="2" customFormat="1" x14ac:dyDescent="0.25">
      <c r="C5158" s="3"/>
    </row>
    <row r="5159" spans="3:3" s="2" customFormat="1" x14ac:dyDescent="0.25">
      <c r="C5159" s="3"/>
    </row>
    <row r="5160" spans="3:3" s="2" customFormat="1" x14ac:dyDescent="0.25">
      <c r="C5160" s="3"/>
    </row>
    <row r="5161" spans="3:3" s="2" customFormat="1" x14ac:dyDescent="0.25">
      <c r="C5161" s="3"/>
    </row>
    <row r="5162" spans="3:3" s="2" customFormat="1" x14ac:dyDescent="0.25">
      <c r="C5162" s="3"/>
    </row>
    <row r="5163" spans="3:3" s="2" customFormat="1" x14ac:dyDescent="0.25">
      <c r="C5163" s="3"/>
    </row>
    <row r="5164" spans="3:3" s="2" customFormat="1" x14ac:dyDescent="0.25">
      <c r="C5164" s="3"/>
    </row>
    <row r="5165" spans="3:3" s="2" customFormat="1" x14ac:dyDescent="0.25">
      <c r="C5165" s="3"/>
    </row>
    <row r="5166" spans="3:3" s="2" customFormat="1" x14ac:dyDescent="0.25">
      <c r="C5166" s="3"/>
    </row>
    <row r="5167" spans="3:3" s="2" customFormat="1" x14ac:dyDescent="0.25">
      <c r="C5167" s="3"/>
    </row>
    <row r="5168" spans="3:3" s="2" customFormat="1" x14ac:dyDescent="0.25">
      <c r="C5168" s="3"/>
    </row>
    <row r="5169" spans="3:3" s="2" customFormat="1" x14ac:dyDescent="0.25">
      <c r="C5169" s="3"/>
    </row>
    <row r="5170" spans="3:3" s="2" customFormat="1" x14ac:dyDescent="0.25">
      <c r="C5170" s="3"/>
    </row>
    <row r="5171" spans="3:3" s="2" customFormat="1" x14ac:dyDescent="0.25">
      <c r="C5171" s="3"/>
    </row>
    <row r="5172" spans="3:3" s="2" customFormat="1" x14ac:dyDescent="0.25">
      <c r="C5172" s="3"/>
    </row>
    <row r="5173" spans="3:3" s="2" customFormat="1" x14ac:dyDescent="0.25">
      <c r="C5173" s="3"/>
    </row>
    <row r="5174" spans="3:3" s="2" customFormat="1" x14ac:dyDescent="0.25">
      <c r="C5174" s="3"/>
    </row>
    <row r="5175" spans="3:3" s="2" customFormat="1" x14ac:dyDescent="0.25">
      <c r="C5175" s="3"/>
    </row>
    <row r="5176" spans="3:3" s="2" customFormat="1" x14ac:dyDescent="0.25">
      <c r="C5176" s="3"/>
    </row>
    <row r="5177" spans="3:3" s="2" customFormat="1" x14ac:dyDescent="0.25">
      <c r="C5177" s="3"/>
    </row>
    <row r="5178" spans="3:3" s="2" customFormat="1" x14ac:dyDescent="0.25">
      <c r="C5178" s="3"/>
    </row>
    <row r="5179" spans="3:3" s="2" customFormat="1" x14ac:dyDescent="0.25">
      <c r="C5179" s="3"/>
    </row>
    <row r="5180" spans="3:3" s="2" customFormat="1" x14ac:dyDescent="0.25">
      <c r="C5180" s="3"/>
    </row>
    <row r="5181" spans="3:3" s="2" customFormat="1" x14ac:dyDescent="0.25">
      <c r="C5181" s="3"/>
    </row>
    <row r="5182" spans="3:3" s="2" customFormat="1" x14ac:dyDescent="0.25">
      <c r="C5182" s="3"/>
    </row>
    <row r="5183" spans="3:3" s="2" customFormat="1" x14ac:dyDescent="0.25">
      <c r="C5183" s="3"/>
    </row>
    <row r="5184" spans="3:3" s="2" customFormat="1" x14ac:dyDescent="0.25">
      <c r="C5184" s="3"/>
    </row>
    <row r="5185" spans="3:3" s="2" customFormat="1" x14ac:dyDescent="0.25">
      <c r="C5185" s="3"/>
    </row>
    <row r="5186" spans="3:3" s="2" customFormat="1" x14ac:dyDescent="0.25">
      <c r="C5186" s="3"/>
    </row>
    <row r="5187" spans="3:3" s="2" customFormat="1" x14ac:dyDescent="0.25">
      <c r="C5187" s="3"/>
    </row>
    <row r="5188" spans="3:3" s="2" customFormat="1" x14ac:dyDescent="0.25">
      <c r="C5188" s="3"/>
    </row>
    <row r="5189" spans="3:3" s="2" customFormat="1" x14ac:dyDescent="0.25">
      <c r="C5189" s="3"/>
    </row>
    <row r="5190" spans="3:3" s="2" customFormat="1" x14ac:dyDescent="0.25">
      <c r="C5190" s="3"/>
    </row>
    <row r="5191" spans="3:3" s="2" customFormat="1" x14ac:dyDescent="0.25">
      <c r="C5191" s="3"/>
    </row>
    <row r="5192" spans="3:3" s="2" customFormat="1" x14ac:dyDescent="0.25">
      <c r="C5192" s="3"/>
    </row>
    <row r="5193" spans="3:3" s="2" customFormat="1" x14ac:dyDescent="0.25">
      <c r="C5193" s="3"/>
    </row>
    <row r="5194" spans="3:3" s="2" customFormat="1" x14ac:dyDescent="0.25">
      <c r="C5194" s="3"/>
    </row>
    <row r="5195" spans="3:3" s="2" customFormat="1" x14ac:dyDescent="0.25">
      <c r="C5195" s="3"/>
    </row>
    <row r="5196" spans="3:3" s="2" customFormat="1" x14ac:dyDescent="0.25">
      <c r="C5196" s="3"/>
    </row>
    <row r="5197" spans="3:3" s="2" customFormat="1" x14ac:dyDescent="0.25">
      <c r="C5197" s="3"/>
    </row>
    <row r="5198" spans="3:3" s="2" customFormat="1" x14ac:dyDescent="0.25">
      <c r="C5198" s="3"/>
    </row>
    <row r="5199" spans="3:3" s="2" customFormat="1" x14ac:dyDescent="0.25">
      <c r="C5199" s="3"/>
    </row>
    <row r="5200" spans="3:3" s="2" customFormat="1" x14ac:dyDescent="0.25">
      <c r="C5200" s="3"/>
    </row>
    <row r="5201" spans="3:3" s="2" customFormat="1" x14ac:dyDescent="0.25">
      <c r="C5201" s="3"/>
    </row>
    <row r="5202" spans="3:3" s="2" customFormat="1" x14ac:dyDescent="0.25">
      <c r="C5202" s="3"/>
    </row>
    <row r="5203" spans="3:3" s="2" customFormat="1" x14ac:dyDescent="0.25">
      <c r="C5203" s="3"/>
    </row>
    <row r="5204" spans="3:3" s="2" customFormat="1" x14ac:dyDescent="0.25">
      <c r="C5204" s="3"/>
    </row>
    <row r="5205" spans="3:3" s="2" customFormat="1" x14ac:dyDescent="0.25">
      <c r="C5205" s="3"/>
    </row>
    <row r="5206" spans="3:3" s="2" customFormat="1" x14ac:dyDescent="0.25">
      <c r="C5206" s="3"/>
    </row>
    <row r="5207" spans="3:3" s="2" customFormat="1" x14ac:dyDescent="0.25">
      <c r="C5207" s="3"/>
    </row>
    <row r="5208" spans="3:3" s="2" customFormat="1" x14ac:dyDescent="0.25">
      <c r="C5208" s="3"/>
    </row>
    <row r="5209" spans="3:3" s="2" customFormat="1" x14ac:dyDescent="0.25">
      <c r="C5209" s="3"/>
    </row>
    <row r="5210" spans="3:3" s="2" customFormat="1" x14ac:dyDescent="0.25">
      <c r="C5210" s="3"/>
    </row>
    <row r="5211" spans="3:3" s="2" customFormat="1" x14ac:dyDescent="0.25">
      <c r="C5211" s="3"/>
    </row>
    <row r="5212" spans="3:3" s="2" customFormat="1" x14ac:dyDescent="0.25">
      <c r="C5212" s="3"/>
    </row>
    <row r="5213" spans="3:3" s="2" customFormat="1" x14ac:dyDescent="0.25">
      <c r="C5213" s="3"/>
    </row>
    <row r="5214" spans="3:3" s="2" customFormat="1" x14ac:dyDescent="0.25">
      <c r="C5214" s="3"/>
    </row>
    <row r="5215" spans="3:3" s="2" customFormat="1" x14ac:dyDescent="0.25">
      <c r="C5215" s="3"/>
    </row>
    <row r="5216" spans="3:3" s="2" customFormat="1" x14ac:dyDescent="0.25">
      <c r="C5216" s="3"/>
    </row>
    <row r="5217" spans="3:3" s="2" customFormat="1" x14ac:dyDescent="0.25">
      <c r="C5217" s="3"/>
    </row>
    <row r="5218" spans="3:3" s="2" customFormat="1" x14ac:dyDescent="0.25">
      <c r="C5218" s="3"/>
    </row>
    <row r="5219" spans="3:3" s="2" customFormat="1" x14ac:dyDescent="0.25">
      <c r="C5219" s="3"/>
    </row>
    <row r="5220" spans="3:3" s="2" customFormat="1" x14ac:dyDescent="0.25">
      <c r="C5220" s="3"/>
    </row>
    <row r="5221" spans="3:3" s="2" customFormat="1" x14ac:dyDescent="0.25">
      <c r="C5221" s="3"/>
    </row>
    <row r="5222" spans="3:3" s="2" customFormat="1" x14ac:dyDescent="0.25">
      <c r="C5222" s="3"/>
    </row>
    <row r="5223" spans="3:3" s="2" customFormat="1" x14ac:dyDescent="0.25">
      <c r="C5223" s="3"/>
    </row>
    <row r="5224" spans="3:3" s="2" customFormat="1" x14ac:dyDescent="0.25">
      <c r="C5224" s="3"/>
    </row>
    <row r="5225" spans="3:3" s="2" customFormat="1" x14ac:dyDescent="0.25">
      <c r="C5225" s="3"/>
    </row>
    <row r="5226" spans="3:3" s="2" customFormat="1" x14ac:dyDescent="0.25">
      <c r="C5226" s="3"/>
    </row>
    <row r="5227" spans="3:3" s="2" customFormat="1" x14ac:dyDescent="0.25">
      <c r="C5227" s="3"/>
    </row>
    <row r="5228" spans="3:3" s="2" customFormat="1" x14ac:dyDescent="0.25">
      <c r="C5228" s="3"/>
    </row>
    <row r="5229" spans="3:3" s="2" customFormat="1" x14ac:dyDescent="0.25">
      <c r="C5229" s="3"/>
    </row>
    <row r="5230" spans="3:3" s="2" customFormat="1" x14ac:dyDescent="0.25">
      <c r="C5230" s="3"/>
    </row>
    <row r="5231" spans="3:3" s="2" customFormat="1" x14ac:dyDescent="0.25">
      <c r="C5231" s="3"/>
    </row>
    <row r="5232" spans="3:3" s="2" customFormat="1" x14ac:dyDescent="0.25">
      <c r="C5232" s="3"/>
    </row>
    <row r="5233" spans="3:3" s="2" customFormat="1" x14ac:dyDescent="0.25">
      <c r="C5233" s="3"/>
    </row>
    <row r="5234" spans="3:3" s="2" customFormat="1" x14ac:dyDescent="0.25">
      <c r="C5234" s="3"/>
    </row>
    <row r="5235" spans="3:3" s="2" customFormat="1" x14ac:dyDescent="0.25">
      <c r="C5235" s="3"/>
    </row>
    <row r="5236" spans="3:3" s="2" customFormat="1" x14ac:dyDescent="0.25">
      <c r="C5236" s="3"/>
    </row>
    <row r="5237" spans="3:3" s="2" customFormat="1" x14ac:dyDescent="0.25">
      <c r="C5237" s="3"/>
    </row>
    <row r="5238" spans="3:3" s="2" customFormat="1" x14ac:dyDescent="0.25">
      <c r="C5238" s="3"/>
    </row>
    <row r="5239" spans="3:3" s="2" customFormat="1" x14ac:dyDescent="0.25">
      <c r="C5239" s="3"/>
    </row>
    <row r="5240" spans="3:3" s="2" customFormat="1" x14ac:dyDescent="0.25">
      <c r="C5240" s="3"/>
    </row>
    <row r="5241" spans="3:3" s="2" customFormat="1" x14ac:dyDescent="0.25">
      <c r="C5241" s="3"/>
    </row>
    <row r="5242" spans="3:3" s="2" customFormat="1" x14ac:dyDescent="0.25">
      <c r="C5242" s="3"/>
    </row>
    <row r="5243" spans="3:3" s="2" customFormat="1" x14ac:dyDescent="0.25">
      <c r="C5243" s="3"/>
    </row>
    <row r="5244" spans="3:3" s="2" customFormat="1" x14ac:dyDescent="0.25">
      <c r="C5244" s="3"/>
    </row>
    <row r="5245" spans="3:3" s="2" customFormat="1" x14ac:dyDescent="0.25">
      <c r="C5245" s="3"/>
    </row>
    <row r="5246" spans="3:3" s="2" customFormat="1" x14ac:dyDescent="0.25">
      <c r="C5246" s="3"/>
    </row>
    <row r="5247" spans="3:3" s="2" customFormat="1" x14ac:dyDescent="0.25">
      <c r="C5247" s="3"/>
    </row>
    <row r="5248" spans="3:3" s="2" customFormat="1" x14ac:dyDescent="0.25">
      <c r="C5248" s="3"/>
    </row>
    <row r="5249" spans="3:3" s="2" customFormat="1" x14ac:dyDescent="0.25">
      <c r="C5249" s="3"/>
    </row>
    <row r="5250" spans="3:3" s="2" customFormat="1" x14ac:dyDescent="0.25">
      <c r="C5250" s="3"/>
    </row>
    <row r="5251" spans="3:3" s="2" customFormat="1" x14ac:dyDescent="0.25">
      <c r="C5251" s="3"/>
    </row>
    <row r="5252" spans="3:3" s="2" customFormat="1" x14ac:dyDescent="0.25">
      <c r="C5252" s="3"/>
    </row>
    <row r="5253" spans="3:3" s="2" customFormat="1" x14ac:dyDescent="0.25">
      <c r="C5253" s="3"/>
    </row>
    <row r="5254" spans="3:3" s="2" customFormat="1" x14ac:dyDescent="0.25">
      <c r="C5254" s="3"/>
    </row>
    <row r="5255" spans="3:3" s="2" customFormat="1" x14ac:dyDescent="0.25">
      <c r="C5255" s="3"/>
    </row>
    <row r="5256" spans="3:3" s="2" customFormat="1" x14ac:dyDescent="0.25">
      <c r="C5256" s="3"/>
    </row>
    <row r="5257" spans="3:3" s="2" customFormat="1" x14ac:dyDescent="0.25">
      <c r="C5257" s="3"/>
    </row>
    <row r="5258" spans="3:3" s="2" customFormat="1" x14ac:dyDescent="0.25">
      <c r="C5258" s="3"/>
    </row>
    <row r="5259" spans="3:3" s="2" customFormat="1" x14ac:dyDescent="0.25">
      <c r="C5259" s="3"/>
    </row>
    <row r="5260" spans="3:3" s="2" customFormat="1" x14ac:dyDescent="0.25">
      <c r="C5260" s="3"/>
    </row>
    <row r="5261" spans="3:3" s="2" customFormat="1" x14ac:dyDescent="0.25">
      <c r="C5261" s="3"/>
    </row>
    <row r="5262" spans="3:3" s="2" customFormat="1" x14ac:dyDescent="0.25">
      <c r="C5262" s="3"/>
    </row>
    <row r="5263" spans="3:3" s="2" customFormat="1" x14ac:dyDescent="0.25">
      <c r="C5263" s="3"/>
    </row>
    <row r="5264" spans="3:3" s="2" customFormat="1" x14ac:dyDescent="0.25">
      <c r="C5264" s="3"/>
    </row>
    <row r="5265" spans="3:3" s="2" customFormat="1" x14ac:dyDescent="0.25">
      <c r="C5265" s="3"/>
    </row>
    <row r="5266" spans="3:3" s="2" customFormat="1" x14ac:dyDescent="0.25">
      <c r="C5266" s="3"/>
    </row>
    <row r="5267" spans="3:3" s="2" customFormat="1" x14ac:dyDescent="0.25">
      <c r="C5267" s="3"/>
    </row>
    <row r="5268" spans="3:3" s="2" customFormat="1" x14ac:dyDescent="0.25">
      <c r="C5268" s="3"/>
    </row>
    <row r="5269" spans="3:3" s="2" customFormat="1" x14ac:dyDescent="0.25">
      <c r="C5269" s="3"/>
    </row>
    <row r="5270" spans="3:3" s="2" customFormat="1" x14ac:dyDescent="0.25">
      <c r="C5270" s="3"/>
    </row>
    <row r="5271" spans="3:3" s="2" customFormat="1" x14ac:dyDescent="0.25">
      <c r="C5271" s="3"/>
    </row>
    <row r="5272" spans="3:3" s="2" customFormat="1" x14ac:dyDescent="0.25">
      <c r="C5272" s="3"/>
    </row>
    <row r="5273" spans="3:3" s="2" customFormat="1" x14ac:dyDescent="0.25">
      <c r="C5273" s="3"/>
    </row>
    <row r="5274" spans="3:3" s="2" customFormat="1" x14ac:dyDescent="0.25">
      <c r="C5274" s="3"/>
    </row>
    <row r="5275" spans="3:3" s="2" customFormat="1" x14ac:dyDescent="0.25">
      <c r="C5275" s="3"/>
    </row>
    <row r="5276" spans="3:3" s="2" customFormat="1" x14ac:dyDescent="0.25">
      <c r="C5276" s="3"/>
    </row>
    <row r="5277" spans="3:3" s="2" customFormat="1" x14ac:dyDescent="0.25">
      <c r="C5277" s="3"/>
    </row>
    <row r="5278" spans="3:3" s="2" customFormat="1" x14ac:dyDescent="0.25">
      <c r="C5278" s="3"/>
    </row>
    <row r="5279" spans="3:3" s="2" customFormat="1" x14ac:dyDescent="0.25">
      <c r="C5279" s="3"/>
    </row>
    <row r="5280" spans="3:3" s="2" customFormat="1" x14ac:dyDescent="0.25">
      <c r="C5280" s="3"/>
    </row>
    <row r="5281" spans="3:3" s="2" customFormat="1" x14ac:dyDescent="0.25">
      <c r="C5281" s="3"/>
    </row>
    <row r="5282" spans="3:3" s="2" customFormat="1" x14ac:dyDescent="0.25">
      <c r="C5282" s="3"/>
    </row>
    <row r="5283" spans="3:3" s="2" customFormat="1" x14ac:dyDescent="0.25">
      <c r="C5283" s="3"/>
    </row>
    <row r="5284" spans="3:3" s="2" customFormat="1" x14ac:dyDescent="0.25">
      <c r="C5284" s="3"/>
    </row>
    <row r="5285" spans="3:3" s="2" customFormat="1" x14ac:dyDescent="0.25">
      <c r="C5285" s="3"/>
    </row>
    <row r="5286" spans="3:3" s="2" customFormat="1" x14ac:dyDescent="0.25">
      <c r="C5286" s="3"/>
    </row>
    <row r="5287" spans="3:3" s="2" customFormat="1" x14ac:dyDescent="0.25">
      <c r="C5287" s="3"/>
    </row>
    <row r="5288" spans="3:3" s="2" customFormat="1" x14ac:dyDescent="0.25">
      <c r="C5288" s="3"/>
    </row>
    <row r="5289" spans="3:3" s="2" customFormat="1" x14ac:dyDescent="0.25">
      <c r="C5289" s="3"/>
    </row>
    <row r="5290" spans="3:3" s="2" customFormat="1" x14ac:dyDescent="0.25">
      <c r="C5290" s="3"/>
    </row>
    <row r="5291" spans="3:3" s="2" customFormat="1" x14ac:dyDescent="0.25">
      <c r="C5291" s="3"/>
    </row>
    <row r="5292" spans="3:3" s="2" customFormat="1" x14ac:dyDescent="0.25">
      <c r="C5292" s="3"/>
    </row>
    <row r="5293" spans="3:3" s="2" customFormat="1" x14ac:dyDescent="0.25">
      <c r="C5293" s="3"/>
    </row>
    <row r="5294" spans="3:3" s="2" customFormat="1" x14ac:dyDescent="0.25">
      <c r="C5294" s="3"/>
    </row>
    <row r="5295" spans="3:3" s="2" customFormat="1" x14ac:dyDescent="0.25">
      <c r="C5295" s="3"/>
    </row>
    <row r="5296" spans="3:3" s="2" customFormat="1" x14ac:dyDescent="0.25">
      <c r="C5296" s="3"/>
    </row>
    <row r="5297" spans="3:3" s="2" customFormat="1" x14ac:dyDescent="0.25">
      <c r="C5297" s="3"/>
    </row>
    <row r="5298" spans="3:3" s="2" customFormat="1" x14ac:dyDescent="0.25">
      <c r="C5298" s="3"/>
    </row>
    <row r="5299" spans="3:3" s="2" customFormat="1" x14ac:dyDescent="0.25">
      <c r="C5299" s="3"/>
    </row>
    <row r="5300" spans="3:3" s="2" customFormat="1" x14ac:dyDescent="0.25">
      <c r="C5300" s="3"/>
    </row>
    <row r="5301" spans="3:3" s="2" customFormat="1" x14ac:dyDescent="0.25">
      <c r="C5301" s="3"/>
    </row>
    <row r="5302" spans="3:3" s="2" customFormat="1" x14ac:dyDescent="0.25">
      <c r="C5302" s="3"/>
    </row>
    <row r="5303" spans="3:3" s="2" customFormat="1" x14ac:dyDescent="0.25">
      <c r="C5303" s="3"/>
    </row>
    <row r="5304" spans="3:3" s="2" customFormat="1" x14ac:dyDescent="0.25">
      <c r="C5304" s="3"/>
    </row>
    <row r="5305" spans="3:3" s="2" customFormat="1" x14ac:dyDescent="0.25">
      <c r="C5305" s="3"/>
    </row>
    <row r="5306" spans="3:3" s="2" customFormat="1" x14ac:dyDescent="0.25">
      <c r="C5306" s="3"/>
    </row>
    <row r="5307" spans="3:3" s="2" customFormat="1" x14ac:dyDescent="0.25">
      <c r="C5307" s="3"/>
    </row>
    <row r="5308" spans="3:3" s="2" customFormat="1" x14ac:dyDescent="0.25">
      <c r="C5308" s="3"/>
    </row>
    <row r="5309" spans="3:3" s="2" customFormat="1" x14ac:dyDescent="0.25">
      <c r="C5309" s="3"/>
    </row>
    <row r="5310" spans="3:3" s="2" customFormat="1" x14ac:dyDescent="0.25">
      <c r="C5310" s="3"/>
    </row>
    <row r="5311" spans="3:3" s="2" customFormat="1" x14ac:dyDescent="0.25">
      <c r="C5311" s="3"/>
    </row>
    <row r="5312" spans="3:3" s="2" customFormat="1" x14ac:dyDescent="0.25">
      <c r="C5312" s="3"/>
    </row>
    <row r="5313" spans="3:3" s="2" customFormat="1" x14ac:dyDescent="0.25">
      <c r="C5313" s="3"/>
    </row>
    <row r="5314" spans="3:3" s="2" customFormat="1" x14ac:dyDescent="0.25">
      <c r="C5314" s="3"/>
    </row>
    <row r="5315" spans="3:3" s="2" customFormat="1" x14ac:dyDescent="0.25">
      <c r="C5315" s="3"/>
    </row>
    <row r="5316" spans="3:3" s="2" customFormat="1" x14ac:dyDescent="0.25">
      <c r="C5316" s="3"/>
    </row>
    <row r="5317" spans="3:3" s="2" customFormat="1" x14ac:dyDescent="0.25">
      <c r="C5317" s="3"/>
    </row>
    <row r="5318" spans="3:3" s="2" customFormat="1" x14ac:dyDescent="0.25">
      <c r="C5318" s="3"/>
    </row>
    <row r="5319" spans="3:3" s="2" customFormat="1" x14ac:dyDescent="0.25">
      <c r="C5319" s="3"/>
    </row>
    <row r="5320" spans="3:3" s="2" customFormat="1" x14ac:dyDescent="0.25">
      <c r="C5320" s="3"/>
    </row>
    <row r="5321" spans="3:3" s="2" customFormat="1" x14ac:dyDescent="0.25">
      <c r="C5321" s="3"/>
    </row>
    <row r="5322" spans="3:3" s="2" customFormat="1" x14ac:dyDescent="0.25">
      <c r="C5322" s="3"/>
    </row>
    <row r="5323" spans="3:3" s="2" customFormat="1" x14ac:dyDescent="0.25">
      <c r="C5323" s="3"/>
    </row>
    <row r="5324" spans="3:3" s="2" customFormat="1" x14ac:dyDescent="0.25">
      <c r="C5324" s="3"/>
    </row>
    <row r="5325" spans="3:3" s="2" customFormat="1" x14ac:dyDescent="0.25">
      <c r="C5325" s="3"/>
    </row>
    <row r="5326" spans="3:3" s="2" customFormat="1" x14ac:dyDescent="0.25">
      <c r="C5326" s="3"/>
    </row>
    <row r="5327" spans="3:3" s="2" customFormat="1" x14ac:dyDescent="0.25">
      <c r="C5327" s="3"/>
    </row>
    <row r="5328" spans="3:3" s="2" customFormat="1" x14ac:dyDescent="0.25">
      <c r="C5328" s="3"/>
    </row>
    <row r="5329" spans="3:3" s="2" customFormat="1" x14ac:dyDescent="0.25">
      <c r="C5329" s="3"/>
    </row>
    <row r="5330" spans="3:3" s="2" customFormat="1" x14ac:dyDescent="0.25">
      <c r="C5330" s="3"/>
    </row>
    <row r="5331" spans="3:3" s="2" customFormat="1" x14ac:dyDescent="0.25">
      <c r="C5331" s="3"/>
    </row>
    <row r="5332" spans="3:3" s="2" customFormat="1" x14ac:dyDescent="0.25">
      <c r="C5332" s="3"/>
    </row>
    <row r="5333" spans="3:3" s="2" customFormat="1" x14ac:dyDescent="0.25">
      <c r="C5333" s="3"/>
    </row>
    <row r="5334" spans="3:3" s="2" customFormat="1" x14ac:dyDescent="0.25">
      <c r="C5334" s="3"/>
    </row>
    <row r="5335" spans="3:3" s="2" customFormat="1" x14ac:dyDescent="0.25">
      <c r="C5335" s="3"/>
    </row>
    <row r="5336" spans="3:3" s="2" customFormat="1" x14ac:dyDescent="0.25">
      <c r="C5336" s="3"/>
    </row>
    <row r="5337" spans="3:3" s="2" customFormat="1" x14ac:dyDescent="0.25">
      <c r="C5337" s="3"/>
    </row>
    <row r="5338" spans="3:3" s="2" customFormat="1" x14ac:dyDescent="0.25">
      <c r="C5338" s="3"/>
    </row>
    <row r="5339" spans="3:3" s="2" customFormat="1" x14ac:dyDescent="0.25">
      <c r="C5339" s="3"/>
    </row>
    <row r="5340" spans="3:3" s="2" customFormat="1" x14ac:dyDescent="0.25">
      <c r="C5340" s="3"/>
    </row>
    <row r="5341" spans="3:3" s="2" customFormat="1" x14ac:dyDescent="0.25">
      <c r="C5341" s="3"/>
    </row>
    <row r="5342" spans="3:3" s="2" customFormat="1" x14ac:dyDescent="0.25">
      <c r="C5342" s="3"/>
    </row>
    <row r="5343" spans="3:3" s="2" customFormat="1" x14ac:dyDescent="0.25">
      <c r="C5343" s="3"/>
    </row>
    <row r="5344" spans="3:3" s="2" customFormat="1" x14ac:dyDescent="0.25">
      <c r="C5344" s="3"/>
    </row>
    <row r="5345" spans="3:3" s="2" customFormat="1" x14ac:dyDescent="0.25">
      <c r="C5345" s="3"/>
    </row>
    <row r="5346" spans="3:3" s="2" customFormat="1" x14ac:dyDescent="0.25">
      <c r="C5346" s="3"/>
    </row>
    <row r="5347" spans="3:3" s="2" customFormat="1" x14ac:dyDescent="0.25">
      <c r="C5347" s="3"/>
    </row>
    <row r="5348" spans="3:3" s="2" customFormat="1" x14ac:dyDescent="0.25">
      <c r="C5348" s="3"/>
    </row>
    <row r="5349" spans="3:3" s="2" customFormat="1" x14ac:dyDescent="0.25">
      <c r="C5349" s="3"/>
    </row>
    <row r="5350" spans="3:3" s="2" customFormat="1" x14ac:dyDescent="0.25">
      <c r="C5350" s="3"/>
    </row>
    <row r="5351" spans="3:3" s="2" customFormat="1" x14ac:dyDescent="0.25">
      <c r="C5351" s="3"/>
    </row>
    <row r="5352" spans="3:3" s="2" customFormat="1" x14ac:dyDescent="0.25">
      <c r="C5352" s="3"/>
    </row>
    <row r="5353" spans="3:3" s="2" customFormat="1" x14ac:dyDescent="0.25">
      <c r="C5353" s="3"/>
    </row>
    <row r="5354" spans="3:3" s="2" customFormat="1" x14ac:dyDescent="0.25">
      <c r="C5354" s="3"/>
    </row>
    <row r="5355" spans="3:3" s="2" customFormat="1" x14ac:dyDescent="0.25">
      <c r="C5355" s="3"/>
    </row>
    <row r="5356" spans="3:3" s="2" customFormat="1" x14ac:dyDescent="0.25">
      <c r="C5356" s="3"/>
    </row>
    <row r="5357" spans="3:3" s="2" customFormat="1" x14ac:dyDescent="0.25">
      <c r="C5357" s="3"/>
    </row>
    <row r="5358" spans="3:3" s="2" customFormat="1" x14ac:dyDescent="0.25">
      <c r="C5358" s="3"/>
    </row>
    <row r="5359" spans="3:3" s="2" customFormat="1" x14ac:dyDescent="0.25">
      <c r="C5359" s="3"/>
    </row>
    <row r="5360" spans="3:3" s="2" customFormat="1" x14ac:dyDescent="0.25">
      <c r="C5360" s="3"/>
    </row>
    <row r="5361" spans="3:3" s="2" customFormat="1" x14ac:dyDescent="0.25">
      <c r="C5361" s="3"/>
    </row>
    <row r="5362" spans="3:3" s="2" customFormat="1" x14ac:dyDescent="0.25">
      <c r="C5362" s="3"/>
    </row>
    <row r="5363" spans="3:3" s="2" customFormat="1" x14ac:dyDescent="0.25">
      <c r="C5363" s="3"/>
    </row>
    <row r="5364" spans="3:3" s="2" customFormat="1" x14ac:dyDescent="0.25">
      <c r="C5364" s="3"/>
    </row>
    <row r="5365" spans="3:3" s="2" customFormat="1" x14ac:dyDescent="0.25">
      <c r="C5365" s="3"/>
    </row>
    <row r="5366" spans="3:3" s="2" customFormat="1" x14ac:dyDescent="0.25">
      <c r="C5366" s="3"/>
    </row>
    <row r="5367" spans="3:3" s="2" customFormat="1" x14ac:dyDescent="0.25">
      <c r="C5367" s="3"/>
    </row>
    <row r="5368" spans="3:3" s="2" customFormat="1" x14ac:dyDescent="0.25">
      <c r="C5368" s="3"/>
    </row>
    <row r="5369" spans="3:3" s="2" customFormat="1" x14ac:dyDescent="0.25">
      <c r="C5369" s="3"/>
    </row>
    <row r="5370" spans="3:3" s="2" customFormat="1" x14ac:dyDescent="0.25">
      <c r="C5370" s="3"/>
    </row>
    <row r="5371" spans="3:3" s="2" customFormat="1" x14ac:dyDescent="0.25">
      <c r="C5371" s="3"/>
    </row>
    <row r="5372" spans="3:3" s="2" customFormat="1" x14ac:dyDescent="0.25">
      <c r="C5372" s="3"/>
    </row>
    <row r="5373" spans="3:3" s="2" customFormat="1" x14ac:dyDescent="0.25">
      <c r="C5373" s="3"/>
    </row>
    <row r="5374" spans="3:3" s="2" customFormat="1" x14ac:dyDescent="0.25">
      <c r="C5374" s="3"/>
    </row>
    <row r="5375" spans="3:3" s="2" customFormat="1" x14ac:dyDescent="0.25">
      <c r="C5375" s="3"/>
    </row>
    <row r="5376" spans="3:3" s="2" customFormat="1" x14ac:dyDescent="0.25">
      <c r="C5376" s="3"/>
    </row>
    <row r="5377" spans="3:3" s="2" customFormat="1" x14ac:dyDescent="0.25">
      <c r="C5377" s="3"/>
    </row>
    <row r="5378" spans="3:3" s="2" customFormat="1" x14ac:dyDescent="0.25">
      <c r="C5378" s="3"/>
    </row>
    <row r="5379" spans="3:3" s="2" customFormat="1" x14ac:dyDescent="0.25">
      <c r="C5379" s="3"/>
    </row>
    <row r="5380" spans="3:3" s="2" customFormat="1" x14ac:dyDescent="0.25">
      <c r="C5380" s="3"/>
    </row>
    <row r="5381" spans="3:3" s="2" customFormat="1" x14ac:dyDescent="0.25">
      <c r="C5381" s="3"/>
    </row>
    <row r="5382" spans="3:3" s="2" customFormat="1" x14ac:dyDescent="0.25">
      <c r="C5382" s="3"/>
    </row>
    <row r="5383" spans="3:3" s="2" customFormat="1" x14ac:dyDescent="0.25">
      <c r="C5383" s="3"/>
    </row>
    <row r="5384" spans="3:3" s="2" customFormat="1" x14ac:dyDescent="0.25">
      <c r="C5384" s="3"/>
    </row>
    <row r="5385" spans="3:3" s="2" customFormat="1" x14ac:dyDescent="0.25">
      <c r="C5385" s="3"/>
    </row>
    <row r="5386" spans="3:3" s="2" customFormat="1" x14ac:dyDescent="0.25">
      <c r="C5386" s="3"/>
    </row>
    <row r="5387" spans="3:3" s="2" customFormat="1" x14ac:dyDescent="0.25">
      <c r="C5387" s="3"/>
    </row>
    <row r="5388" spans="3:3" s="2" customFormat="1" x14ac:dyDescent="0.25">
      <c r="C5388" s="3"/>
    </row>
    <row r="5389" spans="3:3" s="2" customFormat="1" x14ac:dyDescent="0.25">
      <c r="C5389" s="3"/>
    </row>
    <row r="5390" spans="3:3" s="2" customFormat="1" x14ac:dyDescent="0.25">
      <c r="C5390" s="3"/>
    </row>
    <row r="5391" spans="3:3" s="2" customFormat="1" x14ac:dyDescent="0.25">
      <c r="C5391" s="3"/>
    </row>
    <row r="5392" spans="3:3" s="2" customFormat="1" x14ac:dyDescent="0.25">
      <c r="C5392" s="3"/>
    </row>
    <row r="5393" spans="3:3" s="2" customFormat="1" x14ac:dyDescent="0.25">
      <c r="C5393" s="3"/>
    </row>
    <row r="5394" spans="3:3" s="2" customFormat="1" x14ac:dyDescent="0.25">
      <c r="C5394" s="3"/>
    </row>
    <row r="5395" spans="3:3" s="2" customFormat="1" x14ac:dyDescent="0.25">
      <c r="C5395" s="3"/>
    </row>
    <row r="5396" spans="3:3" s="2" customFormat="1" x14ac:dyDescent="0.25">
      <c r="C5396" s="3"/>
    </row>
    <row r="5397" spans="3:3" s="2" customFormat="1" x14ac:dyDescent="0.25">
      <c r="C5397" s="3"/>
    </row>
    <row r="5398" spans="3:3" s="2" customFormat="1" x14ac:dyDescent="0.25">
      <c r="C5398" s="3"/>
    </row>
    <row r="5399" spans="3:3" s="2" customFormat="1" x14ac:dyDescent="0.25">
      <c r="C5399" s="3"/>
    </row>
    <row r="5400" spans="3:3" s="2" customFormat="1" x14ac:dyDescent="0.25">
      <c r="C5400" s="3"/>
    </row>
    <row r="5401" spans="3:3" s="2" customFormat="1" x14ac:dyDescent="0.25">
      <c r="C5401" s="3"/>
    </row>
    <row r="5402" spans="3:3" s="2" customFormat="1" x14ac:dyDescent="0.25">
      <c r="C5402" s="3"/>
    </row>
    <row r="5403" spans="3:3" s="2" customFormat="1" x14ac:dyDescent="0.25">
      <c r="C5403" s="3"/>
    </row>
    <row r="5404" spans="3:3" s="2" customFormat="1" x14ac:dyDescent="0.25">
      <c r="C5404" s="3"/>
    </row>
    <row r="5405" spans="3:3" s="2" customFormat="1" x14ac:dyDescent="0.25">
      <c r="C5405" s="3"/>
    </row>
    <row r="5406" spans="3:3" s="2" customFormat="1" x14ac:dyDescent="0.25">
      <c r="C5406" s="3"/>
    </row>
    <row r="5407" spans="3:3" s="2" customFormat="1" x14ac:dyDescent="0.25">
      <c r="C5407" s="3"/>
    </row>
    <row r="5408" spans="3:3" s="2" customFormat="1" x14ac:dyDescent="0.25">
      <c r="C5408" s="3"/>
    </row>
    <row r="5409" spans="3:3" s="2" customFormat="1" x14ac:dyDescent="0.25">
      <c r="C5409" s="3"/>
    </row>
    <row r="5410" spans="3:3" s="2" customFormat="1" x14ac:dyDescent="0.25">
      <c r="C5410" s="3"/>
    </row>
    <row r="5411" spans="3:3" s="2" customFormat="1" x14ac:dyDescent="0.25">
      <c r="C5411" s="3"/>
    </row>
    <row r="5412" spans="3:3" s="2" customFormat="1" x14ac:dyDescent="0.25">
      <c r="C5412" s="3"/>
    </row>
    <row r="5413" spans="3:3" s="2" customFormat="1" x14ac:dyDescent="0.25">
      <c r="C5413" s="3"/>
    </row>
    <row r="5414" spans="3:3" s="2" customFormat="1" x14ac:dyDescent="0.25">
      <c r="C5414" s="3"/>
    </row>
    <row r="5415" spans="3:3" s="2" customFormat="1" x14ac:dyDescent="0.25">
      <c r="C5415" s="3"/>
    </row>
    <row r="5416" spans="3:3" s="2" customFormat="1" x14ac:dyDescent="0.25">
      <c r="C5416" s="3"/>
    </row>
    <row r="5417" spans="3:3" s="2" customFormat="1" x14ac:dyDescent="0.25">
      <c r="C5417" s="3"/>
    </row>
    <row r="5418" spans="3:3" s="2" customFormat="1" x14ac:dyDescent="0.25">
      <c r="C5418" s="3"/>
    </row>
    <row r="5419" spans="3:3" s="2" customFormat="1" x14ac:dyDescent="0.25">
      <c r="C5419" s="3"/>
    </row>
    <row r="5420" spans="3:3" s="2" customFormat="1" x14ac:dyDescent="0.25">
      <c r="C5420" s="3"/>
    </row>
    <row r="5421" spans="3:3" s="2" customFormat="1" x14ac:dyDescent="0.25">
      <c r="C5421" s="3"/>
    </row>
    <row r="5422" spans="3:3" s="2" customFormat="1" x14ac:dyDescent="0.25">
      <c r="C5422" s="3"/>
    </row>
    <row r="5423" spans="3:3" s="2" customFormat="1" x14ac:dyDescent="0.25">
      <c r="C5423" s="3"/>
    </row>
    <row r="5424" spans="3:3" s="2" customFormat="1" x14ac:dyDescent="0.25">
      <c r="C5424" s="3"/>
    </row>
    <row r="5425" spans="3:3" s="2" customFormat="1" x14ac:dyDescent="0.25">
      <c r="C5425" s="3"/>
    </row>
    <row r="5426" spans="3:3" s="2" customFormat="1" x14ac:dyDescent="0.25">
      <c r="C5426" s="3"/>
    </row>
    <row r="5427" spans="3:3" s="2" customFormat="1" x14ac:dyDescent="0.25">
      <c r="C5427" s="3"/>
    </row>
    <row r="5428" spans="3:3" s="2" customFormat="1" x14ac:dyDescent="0.25">
      <c r="C5428" s="3"/>
    </row>
    <row r="5429" spans="3:3" s="2" customFormat="1" x14ac:dyDescent="0.25">
      <c r="C5429" s="3"/>
    </row>
    <row r="5430" spans="3:3" s="2" customFormat="1" x14ac:dyDescent="0.25">
      <c r="C5430" s="3"/>
    </row>
    <row r="5431" spans="3:3" s="2" customFormat="1" x14ac:dyDescent="0.25">
      <c r="C5431" s="3"/>
    </row>
    <row r="5432" spans="3:3" s="2" customFormat="1" x14ac:dyDescent="0.25">
      <c r="C5432" s="3"/>
    </row>
    <row r="5433" spans="3:3" s="2" customFormat="1" x14ac:dyDescent="0.25">
      <c r="C5433" s="3"/>
    </row>
    <row r="5434" spans="3:3" s="2" customFormat="1" x14ac:dyDescent="0.25">
      <c r="C5434" s="3"/>
    </row>
    <row r="5435" spans="3:3" s="2" customFormat="1" x14ac:dyDescent="0.25">
      <c r="C5435" s="3"/>
    </row>
    <row r="5436" spans="3:3" s="2" customFormat="1" x14ac:dyDescent="0.25">
      <c r="C5436" s="3"/>
    </row>
    <row r="5437" spans="3:3" s="2" customFormat="1" x14ac:dyDescent="0.25">
      <c r="C5437" s="3"/>
    </row>
    <row r="5438" spans="3:3" s="2" customFormat="1" x14ac:dyDescent="0.25">
      <c r="C5438" s="3"/>
    </row>
    <row r="5439" spans="3:3" s="2" customFormat="1" x14ac:dyDescent="0.25">
      <c r="C5439" s="3"/>
    </row>
    <row r="5440" spans="3:3" s="2" customFormat="1" x14ac:dyDescent="0.25">
      <c r="C5440" s="3"/>
    </row>
    <row r="5441" spans="3:3" s="2" customFormat="1" x14ac:dyDescent="0.25">
      <c r="C5441" s="3"/>
    </row>
    <row r="5442" spans="3:3" s="2" customFormat="1" x14ac:dyDescent="0.25">
      <c r="C5442" s="3"/>
    </row>
    <row r="5443" spans="3:3" s="2" customFormat="1" x14ac:dyDescent="0.25">
      <c r="C5443" s="3"/>
    </row>
    <row r="5444" spans="3:3" s="2" customFormat="1" x14ac:dyDescent="0.25">
      <c r="C5444" s="3"/>
    </row>
    <row r="5445" spans="3:3" s="2" customFormat="1" x14ac:dyDescent="0.25">
      <c r="C5445" s="3"/>
    </row>
    <row r="5446" spans="3:3" s="2" customFormat="1" x14ac:dyDescent="0.25">
      <c r="C5446" s="3"/>
    </row>
    <row r="5447" spans="3:3" s="2" customFormat="1" x14ac:dyDescent="0.25">
      <c r="C5447" s="3"/>
    </row>
    <row r="5448" spans="3:3" s="2" customFormat="1" x14ac:dyDescent="0.25">
      <c r="C5448" s="3"/>
    </row>
    <row r="5449" spans="3:3" s="2" customFormat="1" x14ac:dyDescent="0.25">
      <c r="C5449" s="3"/>
    </row>
    <row r="5450" spans="3:3" s="2" customFormat="1" x14ac:dyDescent="0.25">
      <c r="C5450" s="3"/>
    </row>
    <row r="5451" spans="3:3" s="2" customFormat="1" x14ac:dyDescent="0.25">
      <c r="C5451" s="3"/>
    </row>
    <row r="5452" spans="3:3" s="2" customFormat="1" x14ac:dyDescent="0.25">
      <c r="C5452" s="3"/>
    </row>
    <row r="5453" spans="3:3" s="2" customFormat="1" x14ac:dyDescent="0.25">
      <c r="C5453" s="3"/>
    </row>
    <row r="5454" spans="3:3" s="2" customFormat="1" x14ac:dyDescent="0.25">
      <c r="C5454" s="3"/>
    </row>
    <row r="5455" spans="3:3" s="2" customFormat="1" x14ac:dyDescent="0.25">
      <c r="C5455" s="3"/>
    </row>
    <row r="5456" spans="3:3" s="2" customFormat="1" x14ac:dyDescent="0.25">
      <c r="C5456" s="3"/>
    </row>
    <row r="5457" spans="3:3" s="2" customFormat="1" x14ac:dyDescent="0.25">
      <c r="C5457" s="3"/>
    </row>
    <row r="5458" spans="3:3" s="2" customFormat="1" x14ac:dyDescent="0.25">
      <c r="C5458" s="3"/>
    </row>
    <row r="5459" spans="3:3" s="2" customFormat="1" x14ac:dyDescent="0.25">
      <c r="C5459" s="3"/>
    </row>
    <row r="5460" spans="3:3" s="2" customFormat="1" x14ac:dyDescent="0.25">
      <c r="C5460" s="3"/>
    </row>
    <row r="5461" spans="3:3" s="2" customFormat="1" x14ac:dyDescent="0.25">
      <c r="C5461" s="3"/>
    </row>
    <row r="5462" spans="3:3" s="2" customFormat="1" x14ac:dyDescent="0.25">
      <c r="C5462" s="3"/>
    </row>
    <row r="5463" spans="3:3" s="2" customFormat="1" x14ac:dyDescent="0.25">
      <c r="C5463" s="3"/>
    </row>
    <row r="5464" spans="3:3" s="2" customFormat="1" x14ac:dyDescent="0.25">
      <c r="C5464" s="3"/>
    </row>
    <row r="5465" spans="3:3" s="2" customFormat="1" x14ac:dyDescent="0.25">
      <c r="C5465" s="3"/>
    </row>
    <row r="5466" spans="3:3" s="2" customFormat="1" x14ac:dyDescent="0.25">
      <c r="C5466" s="3"/>
    </row>
    <row r="5467" spans="3:3" s="2" customFormat="1" x14ac:dyDescent="0.25">
      <c r="C5467" s="3"/>
    </row>
    <row r="5468" spans="3:3" s="2" customFormat="1" x14ac:dyDescent="0.25">
      <c r="C5468" s="3"/>
    </row>
    <row r="5469" spans="3:3" s="2" customFormat="1" x14ac:dyDescent="0.25">
      <c r="C5469" s="3"/>
    </row>
    <row r="5470" spans="3:3" s="2" customFormat="1" x14ac:dyDescent="0.25">
      <c r="C5470" s="3"/>
    </row>
    <row r="5471" spans="3:3" s="2" customFormat="1" x14ac:dyDescent="0.25">
      <c r="C5471" s="3"/>
    </row>
    <row r="5472" spans="3:3" s="2" customFormat="1" x14ac:dyDescent="0.25">
      <c r="C5472" s="3"/>
    </row>
    <row r="5473" spans="3:3" s="2" customFormat="1" x14ac:dyDescent="0.25">
      <c r="C5473" s="3"/>
    </row>
    <row r="5474" spans="3:3" s="2" customFormat="1" x14ac:dyDescent="0.25">
      <c r="C5474" s="3"/>
    </row>
    <row r="5475" spans="3:3" s="2" customFormat="1" x14ac:dyDescent="0.25">
      <c r="C5475" s="3"/>
    </row>
    <row r="5476" spans="3:3" s="2" customFormat="1" x14ac:dyDescent="0.25">
      <c r="C5476" s="3"/>
    </row>
    <row r="5477" spans="3:3" s="2" customFormat="1" x14ac:dyDescent="0.25">
      <c r="C5477" s="3"/>
    </row>
    <row r="5478" spans="3:3" s="2" customFormat="1" x14ac:dyDescent="0.25">
      <c r="C5478" s="3"/>
    </row>
    <row r="5479" spans="3:3" s="2" customFormat="1" x14ac:dyDescent="0.25">
      <c r="C5479" s="3"/>
    </row>
    <row r="5480" spans="3:3" s="2" customFormat="1" x14ac:dyDescent="0.25">
      <c r="C5480" s="3"/>
    </row>
    <row r="5481" spans="3:3" s="2" customFormat="1" x14ac:dyDescent="0.25">
      <c r="C5481" s="3"/>
    </row>
    <row r="5482" spans="3:3" s="2" customFormat="1" x14ac:dyDescent="0.25">
      <c r="C5482" s="3"/>
    </row>
    <row r="5483" spans="3:3" s="2" customFormat="1" x14ac:dyDescent="0.25">
      <c r="C5483" s="3"/>
    </row>
    <row r="5484" spans="3:3" s="2" customFormat="1" x14ac:dyDescent="0.25">
      <c r="C5484" s="3"/>
    </row>
    <row r="5485" spans="3:3" s="2" customFormat="1" x14ac:dyDescent="0.25">
      <c r="C5485" s="3"/>
    </row>
    <row r="5486" spans="3:3" s="2" customFormat="1" x14ac:dyDescent="0.25">
      <c r="C5486" s="3"/>
    </row>
    <row r="5487" spans="3:3" s="2" customFormat="1" x14ac:dyDescent="0.25">
      <c r="C5487" s="3"/>
    </row>
    <row r="5488" spans="3:3" s="2" customFormat="1" x14ac:dyDescent="0.25">
      <c r="C5488" s="3"/>
    </row>
    <row r="5489" spans="3:3" s="2" customFormat="1" x14ac:dyDescent="0.25">
      <c r="C5489" s="3"/>
    </row>
    <row r="5490" spans="3:3" s="2" customFormat="1" x14ac:dyDescent="0.25">
      <c r="C5490" s="3"/>
    </row>
    <row r="5491" spans="3:3" s="2" customFormat="1" x14ac:dyDescent="0.25">
      <c r="C5491" s="3"/>
    </row>
    <row r="5492" spans="3:3" s="2" customFormat="1" x14ac:dyDescent="0.25">
      <c r="C5492" s="3"/>
    </row>
    <row r="5493" spans="3:3" s="2" customFormat="1" x14ac:dyDescent="0.25">
      <c r="C5493" s="3"/>
    </row>
    <row r="5494" spans="3:3" s="2" customFormat="1" x14ac:dyDescent="0.25">
      <c r="C5494" s="3"/>
    </row>
    <row r="5495" spans="3:3" s="2" customFormat="1" x14ac:dyDescent="0.25">
      <c r="C5495" s="3"/>
    </row>
    <row r="5496" spans="3:3" s="2" customFormat="1" x14ac:dyDescent="0.25">
      <c r="C5496" s="3"/>
    </row>
    <row r="5497" spans="3:3" s="2" customFormat="1" x14ac:dyDescent="0.25">
      <c r="C5497" s="3"/>
    </row>
    <row r="5498" spans="3:3" s="2" customFormat="1" x14ac:dyDescent="0.25">
      <c r="C5498" s="3"/>
    </row>
    <row r="5499" spans="3:3" s="2" customFormat="1" x14ac:dyDescent="0.25">
      <c r="C5499" s="3"/>
    </row>
    <row r="5500" spans="3:3" s="2" customFormat="1" x14ac:dyDescent="0.25">
      <c r="C5500" s="3"/>
    </row>
    <row r="5501" spans="3:3" s="2" customFormat="1" x14ac:dyDescent="0.25">
      <c r="C5501" s="3"/>
    </row>
    <row r="5502" spans="3:3" s="2" customFormat="1" x14ac:dyDescent="0.25">
      <c r="C5502" s="3"/>
    </row>
    <row r="5503" spans="3:3" s="2" customFormat="1" x14ac:dyDescent="0.25">
      <c r="C5503" s="3"/>
    </row>
    <row r="5504" spans="3:3" s="2" customFormat="1" x14ac:dyDescent="0.25">
      <c r="C5504" s="3"/>
    </row>
    <row r="5505" spans="3:3" s="2" customFormat="1" x14ac:dyDescent="0.25">
      <c r="C5505" s="3"/>
    </row>
    <row r="5506" spans="3:3" s="2" customFormat="1" x14ac:dyDescent="0.25">
      <c r="C5506" s="3"/>
    </row>
    <row r="5507" spans="3:3" s="2" customFormat="1" x14ac:dyDescent="0.25">
      <c r="C5507" s="3"/>
    </row>
    <row r="5508" spans="3:3" s="2" customFormat="1" x14ac:dyDescent="0.25">
      <c r="C5508" s="3"/>
    </row>
    <row r="5509" spans="3:3" s="2" customFormat="1" x14ac:dyDescent="0.25">
      <c r="C5509" s="3"/>
    </row>
    <row r="5510" spans="3:3" s="2" customFormat="1" x14ac:dyDescent="0.25">
      <c r="C5510" s="3"/>
    </row>
    <row r="5511" spans="3:3" s="2" customFormat="1" x14ac:dyDescent="0.25">
      <c r="C5511" s="3"/>
    </row>
    <row r="5512" spans="3:3" s="2" customFormat="1" x14ac:dyDescent="0.25">
      <c r="C5512" s="3"/>
    </row>
    <row r="5513" spans="3:3" s="2" customFormat="1" x14ac:dyDescent="0.25">
      <c r="C5513" s="3"/>
    </row>
    <row r="5514" spans="3:3" s="2" customFormat="1" x14ac:dyDescent="0.25">
      <c r="C5514" s="3"/>
    </row>
    <row r="5515" spans="3:3" s="2" customFormat="1" x14ac:dyDescent="0.25">
      <c r="C5515" s="3"/>
    </row>
    <row r="5516" spans="3:3" s="2" customFormat="1" x14ac:dyDescent="0.25">
      <c r="C5516" s="3"/>
    </row>
    <row r="5517" spans="3:3" s="2" customFormat="1" x14ac:dyDescent="0.25">
      <c r="C5517" s="3"/>
    </row>
    <row r="5518" spans="3:3" s="2" customFormat="1" x14ac:dyDescent="0.25">
      <c r="C5518" s="3"/>
    </row>
    <row r="5519" spans="3:3" s="2" customFormat="1" x14ac:dyDescent="0.25">
      <c r="C5519" s="3"/>
    </row>
    <row r="5520" spans="3:3" s="2" customFormat="1" x14ac:dyDescent="0.25">
      <c r="C5520" s="3"/>
    </row>
    <row r="5521" spans="3:3" s="2" customFormat="1" x14ac:dyDescent="0.25">
      <c r="C5521" s="3"/>
    </row>
    <row r="5522" spans="3:3" s="2" customFormat="1" x14ac:dyDescent="0.25">
      <c r="C5522" s="3"/>
    </row>
    <row r="5523" spans="3:3" s="2" customFormat="1" x14ac:dyDescent="0.25">
      <c r="C5523" s="3"/>
    </row>
    <row r="5524" spans="3:3" s="2" customFormat="1" x14ac:dyDescent="0.25">
      <c r="C5524" s="3"/>
    </row>
    <row r="5525" spans="3:3" s="2" customFormat="1" x14ac:dyDescent="0.25">
      <c r="C5525" s="3"/>
    </row>
    <row r="5526" spans="3:3" s="2" customFormat="1" x14ac:dyDescent="0.25">
      <c r="C5526" s="3"/>
    </row>
    <row r="5527" spans="3:3" s="2" customFormat="1" x14ac:dyDescent="0.25">
      <c r="C5527" s="3"/>
    </row>
    <row r="5528" spans="3:3" s="2" customFormat="1" x14ac:dyDescent="0.25">
      <c r="C5528" s="3"/>
    </row>
    <row r="5529" spans="3:3" s="2" customFormat="1" x14ac:dyDescent="0.25">
      <c r="C5529" s="3"/>
    </row>
    <row r="5530" spans="3:3" s="2" customFormat="1" x14ac:dyDescent="0.25">
      <c r="C5530" s="3"/>
    </row>
    <row r="5531" spans="3:3" s="2" customFormat="1" x14ac:dyDescent="0.25">
      <c r="C5531" s="3"/>
    </row>
    <row r="5532" spans="3:3" s="2" customFormat="1" x14ac:dyDescent="0.25">
      <c r="C5532" s="3"/>
    </row>
    <row r="5533" spans="3:3" s="2" customFormat="1" x14ac:dyDescent="0.25">
      <c r="C5533" s="3"/>
    </row>
    <row r="5534" spans="3:3" s="2" customFormat="1" x14ac:dyDescent="0.25">
      <c r="C5534" s="3"/>
    </row>
    <row r="5535" spans="3:3" s="2" customFormat="1" x14ac:dyDescent="0.25">
      <c r="C5535" s="3"/>
    </row>
    <row r="5536" spans="3:3" s="2" customFormat="1" x14ac:dyDescent="0.25">
      <c r="C5536" s="3"/>
    </row>
    <row r="5537" spans="3:3" s="2" customFormat="1" x14ac:dyDescent="0.25">
      <c r="C5537" s="3"/>
    </row>
    <row r="5538" spans="3:3" s="2" customFormat="1" x14ac:dyDescent="0.25">
      <c r="C5538" s="3"/>
    </row>
    <row r="5539" spans="3:3" s="2" customFormat="1" x14ac:dyDescent="0.25">
      <c r="C5539" s="3"/>
    </row>
    <row r="5540" spans="3:3" s="2" customFormat="1" x14ac:dyDescent="0.25">
      <c r="C5540" s="3"/>
    </row>
    <row r="5541" spans="3:3" s="2" customFormat="1" x14ac:dyDescent="0.25">
      <c r="C5541" s="3"/>
    </row>
    <row r="5542" spans="3:3" s="2" customFormat="1" x14ac:dyDescent="0.25">
      <c r="C5542" s="3"/>
    </row>
    <row r="5543" spans="3:3" s="2" customFormat="1" x14ac:dyDescent="0.25">
      <c r="C5543" s="3"/>
    </row>
    <row r="5544" spans="3:3" s="2" customFormat="1" x14ac:dyDescent="0.25">
      <c r="C5544" s="3"/>
    </row>
    <row r="5545" spans="3:3" s="2" customFormat="1" x14ac:dyDescent="0.25">
      <c r="C5545" s="3"/>
    </row>
    <row r="5546" spans="3:3" s="2" customFormat="1" x14ac:dyDescent="0.25">
      <c r="C5546" s="3"/>
    </row>
    <row r="5547" spans="3:3" s="2" customFormat="1" x14ac:dyDescent="0.25">
      <c r="C5547" s="3"/>
    </row>
    <row r="5548" spans="3:3" s="2" customFormat="1" x14ac:dyDescent="0.25">
      <c r="C5548" s="3"/>
    </row>
    <row r="5549" spans="3:3" s="2" customFormat="1" x14ac:dyDescent="0.25">
      <c r="C5549" s="3"/>
    </row>
    <row r="5550" spans="3:3" s="2" customFormat="1" x14ac:dyDescent="0.25">
      <c r="C5550" s="3"/>
    </row>
    <row r="5551" spans="3:3" s="2" customFormat="1" x14ac:dyDescent="0.25">
      <c r="C5551" s="3"/>
    </row>
    <row r="5552" spans="3:3" s="2" customFormat="1" x14ac:dyDescent="0.25">
      <c r="C5552" s="3"/>
    </row>
    <row r="5553" spans="3:3" s="2" customFormat="1" x14ac:dyDescent="0.25">
      <c r="C5553" s="3"/>
    </row>
    <row r="5554" spans="3:3" s="2" customFormat="1" x14ac:dyDescent="0.25">
      <c r="C5554" s="3"/>
    </row>
    <row r="5555" spans="3:3" s="2" customFormat="1" x14ac:dyDescent="0.25">
      <c r="C5555" s="3"/>
    </row>
    <row r="5556" spans="3:3" s="2" customFormat="1" x14ac:dyDescent="0.25">
      <c r="C5556" s="3"/>
    </row>
    <row r="5557" spans="3:3" s="2" customFormat="1" x14ac:dyDescent="0.25">
      <c r="C5557" s="3"/>
    </row>
    <row r="5558" spans="3:3" s="2" customFormat="1" x14ac:dyDescent="0.25">
      <c r="C5558" s="3"/>
    </row>
    <row r="5559" spans="3:3" s="2" customFormat="1" x14ac:dyDescent="0.25">
      <c r="C5559" s="3"/>
    </row>
    <row r="5560" spans="3:3" s="2" customFormat="1" x14ac:dyDescent="0.25">
      <c r="C5560" s="3"/>
    </row>
    <row r="5561" spans="3:3" s="2" customFormat="1" x14ac:dyDescent="0.25">
      <c r="C5561" s="3"/>
    </row>
    <row r="5562" spans="3:3" s="2" customFormat="1" x14ac:dyDescent="0.25">
      <c r="C5562" s="3"/>
    </row>
    <row r="5563" spans="3:3" s="2" customFormat="1" x14ac:dyDescent="0.25">
      <c r="C5563" s="3"/>
    </row>
    <row r="5564" spans="3:3" s="2" customFormat="1" x14ac:dyDescent="0.25">
      <c r="C5564" s="3"/>
    </row>
    <row r="5565" spans="3:3" s="2" customFormat="1" x14ac:dyDescent="0.25">
      <c r="C5565" s="3"/>
    </row>
    <row r="5566" spans="3:3" s="2" customFormat="1" x14ac:dyDescent="0.25">
      <c r="C5566" s="3"/>
    </row>
    <row r="5567" spans="3:3" s="2" customFormat="1" x14ac:dyDescent="0.25">
      <c r="C5567" s="3"/>
    </row>
    <row r="5568" spans="3:3" s="2" customFormat="1" x14ac:dyDescent="0.25">
      <c r="C5568" s="3"/>
    </row>
    <row r="5569" spans="3:3" s="2" customFormat="1" x14ac:dyDescent="0.25">
      <c r="C5569" s="3"/>
    </row>
    <row r="5570" spans="3:3" s="2" customFormat="1" x14ac:dyDescent="0.25">
      <c r="C5570" s="3"/>
    </row>
    <row r="5571" spans="3:3" s="2" customFormat="1" x14ac:dyDescent="0.25">
      <c r="C5571" s="3"/>
    </row>
    <row r="5572" spans="3:3" s="2" customFormat="1" x14ac:dyDescent="0.25">
      <c r="C5572" s="3"/>
    </row>
    <row r="5573" spans="3:3" s="2" customFormat="1" x14ac:dyDescent="0.25">
      <c r="C5573" s="3"/>
    </row>
    <row r="5574" spans="3:3" s="2" customFormat="1" x14ac:dyDescent="0.25">
      <c r="C5574" s="3"/>
    </row>
    <row r="5575" spans="3:3" s="2" customFormat="1" x14ac:dyDescent="0.25">
      <c r="C5575" s="3"/>
    </row>
    <row r="5576" spans="3:3" s="2" customFormat="1" x14ac:dyDescent="0.25">
      <c r="C5576" s="3"/>
    </row>
    <row r="5577" spans="3:3" s="2" customFormat="1" x14ac:dyDescent="0.25">
      <c r="C5577" s="3"/>
    </row>
    <row r="5578" spans="3:3" s="2" customFormat="1" x14ac:dyDescent="0.25">
      <c r="C5578" s="3"/>
    </row>
    <row r="5579" spans="3:3" s="2" customFormat="1" x14ac:dyDescent="0.25">
      <c r="C5579" s="3"/>
    </row>
    <row r="5580" spans="3:3" s="2" customFormat="1" x14ac:dyDescent="0.25">
      <c r="C5580" s="3"/>
    </row>
    <row r="5581" spans="3:3" s="2" customFormat="1" x14ac:dyDescent="0.25">
      <c r="C5581" s="3"/>
    </row>
    <row r="5582" spans="3:3" s="2" customFormat="1" x14ac:dyDescent="0.25">
      <c r="C5582" s="3"/>
    </row>
    <row r="5583" spans="3:3" s="2" customFormat="1" x14ac:dyDescent="0.25">
      <c r="C5583" s="3"/>
    </row>
    <row r="5584" spans="3:3" s="2" customFormat="1" x14ac:dyDescent="0.25">
      <c r="C5584" s="3"/>
    </row>
    <row r="5585" spans="3:3" s="2" customFormat="1" x14ac:dyDescent="0.25">
      <c r="C5585" s="3"/>
    </row>
    <row r="5586" spans="3:3" s="2" customFormat="1" x14ac:dyDescent="0.25">
      <c r="C5586" s="3"/>
    </row>
    <row r="5587" spans="3:3" s="2" customFormat="1" x14ac:dyDescent="0.25">
      <c r="C5587" s="3"/>
    </row>
    <row r="5588" spans="3:3" s="2" customFormat="1" x14ac:dyDescent="0.25">
      <c r="C5588" s="3"/>
    </row>
    <row r="5589" spans="3:3" s="2" customFormat="1" x14ac:dyDescent="0.25">
      <c r="C5589" s="3"/>
    </row>
    <row r="5590" spans="3:3" s="2" customFormat="1" x14ac:dyDescent="0.25">
      <c r="C5590" s="3"/>
    </row>
    <row r="5591" spans="3:3" s="2" customFormat="1" x14ac:dyDescent="0.25">
      <c r="C5591" s="3"/>
    </row>
    <row r="5592" spans="3:3" s="2" customFormat="1" x14ac:dyDescent="0.25">
      <c r="C5592" s="3"/>
    </row>
    <row r="5593" spans="3:3" s="2" customFormat="1" x14ac:dyDescent="0.25">
      <c r="C5593" s="3"/>
    </row>
    <row r="5594" spans="3:3" s="2" customFormat="1" x14ac:dyDescent="0.25">
      <c r="C5594" s="3"/>
    </row>
    <row r="5595" spans="3:3" s="2" customFormat="1" x14ac:dyDescent="0.25">
      <c r="C5595" s="3"/>
    </row>
    <row r="5596" spans="3:3" s="2" customFormat="1" x14ac:dyDescent="0.25">
      <c r="C5596" s="3"/>
    </row>
    <row r="5597" spans="3:3" s="2" customFormat="1" x14ac:dyDescent="0.25">
      <c r="C5597" s="3"/>
    </row>
    <row r="5598" spans="3:3" s="2" customFormat="1" x14ac:dyDescent="0.25">
      <c r="C5598" s="3"/>
    </row>
    <row r="5599" spans="3:3" s="2" customFormat="1" x14ac:dyDescent="0.25">
      <c r="C5599" s="3"/>
    </row>
    <row r="5600" spans="3:3" s="2" customFormat="1" x14ac:dyDescent="0.25">
      <c r="C5600" s="3"/>
    </row>
    <row r="5601" spans="3:3" s="2" customFormat="1" x14ac:dyDescent="0.25">
      <c r="C5601" s="3"/>
    </row>
    <row r="5602" spans="3:3" s="2" customFormat="1" x14ac:dyDescent="0.25">
      <c r="C5602" s="3"/>
    </row>
    <row r="5603" spans="3:3" s="2" customFormat="1" x14ac:dyDescent="0.25">
      <c r="C5603" s="3"/>
    </row>
    <row r="5604" spans="3:3" s="2" customFormat="1" x14ac:dyDescent="0.25">
      <c r="C5604" s="3"/>
    </row>
    <row r="5605" spans="3:3" s="2" customFormat="1" x14ac:dyDescent="0.25">
      <c r="C5605" s="3"/>
    </row>
    <row r="5606" spans="3:3" s="2" customFormat="1" x14ac:dyDescent="0.25">
      <c r="C5606" s="3"/>
    </row>
    <row r="5607" spans="3:3" s="2" customFormat="1" x14ac:dyDescent="0.25">
      <c r="C5607" s="3"/>
    </row>
    <row r="5608" spans="3:3" s="2" customFormat="1" x14ac:dyDescent="0.25">
      <c r="C5608" s="3"/>
    </row>
    <row r="5609" spans="3:3" s="2" customFormat="1" x14ac:dyDescent="0.25">
      <c r="C5609" s="3"/>
    </row>
    <row r="5610" spans="3:3" s="2" customFormat="1" x14ac:dyDescent="0.25">
      <c r="C5610" s="3"/>
    </row>
    <row r="5611" spans="3:3" s="2" customFormat="1" x14ac:dyDescent="0.25">
      <c r="C5611" s="3"/>
    </row>
    <row r="5612" spans="3:3" s="2" customFormat="1" x14ac:dyDescent="0.25">
      <c r="C5612" s="3"/>
    </row>
    <row r="5613" spans="3:3" s="2" customFormat="1" x14ac:dyDescent="0.25">
      <c r="C5613" s="3"/>
    </row>
    <row r="5614" spans="3:3" s="2" customFormat="1" x14ac:dyDescent="0.25">
      <c r="C5614" s="3"/>
    </row>
    <row r="5615" spans="3:3" s="2" customFormat="1" x14ac:dyDescent="0.25">
      <c r="C5615" s="3"/>
    </row>
    <row r="5616" spans="3:3" s="2" customFormat="1" x14ac:dyDescent="0.25">
      <c r="C5616" s="3"/>
    </row>
    <row r="5617" spans="3:3" s="2" customFormat="1" x14ac:dyDescent="0.25">
      <c r="C5617" s="3"/>
    </row>
    <row r="5618" spans="3:3" s="2" customFormat="1" x14ac:dyDescent="0.25">
      <c r="C5618" s="3"/>
    </row>
    <row r="5619" spans="3:3" s="2" customFormat="1" x14ac:dyDescent="0.25">
      <c r="C5619" s="3"/>
    </row>
    <row r="5620" spans="3:3" s="2" customFormat="1" x14ac:dyDescent="0.25">
      <c r="C5620" s="3"/>
    </row>
    <row r="5621" spans="3:3" s="2" customFormat="1" x14ac:dyDescent="0.25">
      <c r="C5621" s="3"/>
    </row>
    <row r="5622" spans="3:3" s="2" customFormat="1" x14ac:dyDescent="0.25">
      <c r="C5622" s="3"/>
    </row>
    <row r="5623" spans="3:3" s="2" customFormat="1" x14ac:dyDescent="0.25">
      <c r="C5623" s="3"/>
    </row>
    <row r="5624" spans="3:3" s="2" customFormat="1" x14ac:dyDescent="0.25">
      <c r="C5624" s="3"/>
    </row>
    <row r="5625" spans="3:3" s="2" customFormat="1" x14ac:dyDescent="0.25">
      <c r="C5625" s="3"/>
    </row>
    <row r="5626" spans="3:3" s="2" customFormat="1" x14ac:dyDescent="0.25">
      <c r="C5626" s="3"/>
    </row>
    <row r="5627" spans="3:3" s="2" customFormat="1" x14ac:dyDescent="0.25">
      <c r="C5627" s="3"/>
    </row>
    <row r="5628" spans="3:3" s="2" customFormat="1" x14ac:dyDescent="0.25">
      <c r="C5628" s="3"/>
    </row>
    <row r="5629" spans="3:3" s="2" customFormat="1" x14ac:dyDescent="0.25">
      <c r="C5629" s="3"/>
    </row>
    <row r="5630" spans="3:3" s="2" customFormat="1" x14ac:dyDescent="0.25">
      <c r="C5630" s="3"/>
    </row>
    <row r="5631" spans="3:3" s="2" customFormat="1" x14ac:dyDescent="0.25">
      <c r="C5631" s="3"/>
    </row>
    <row r="5632" spans="3:3" s="2" customFormat="1" x14ac:dyDescent="0.25">
      <c r="C5632" s="3"/>
    </row>
    <row r="5633" spans="3:3" s="2" customFormat="1" x14ac:dyDescent="0.25">
      <c r="C5633" s="3"/>
    </row>
    <row r="5634" spans="3:3" s="2" customFormat="1" x14ac:dyDescent="0.25">
      <c r="C5634" s="3"/>
    </row>
    <row r="5635" spans="3:3" s="2" customFormat="1" x14ac:dyDescent="0.25">
      <c r="C5635" s="3"/>
    </row>
    <row r="5636" spans="3:3" s="2" customFormat="1" x14ac:dyDescent="0.25">
      <c r="C5636" s="3"/>
    </row>
    <row r="5637" spans="3:3" s="2" customFormat="1" x14ac:dyDescent="0.25">
      <c r="C5637" s="3"/>
    </row>
    <row r="5638" spans="3:3" s="2" customFormat="1" x14ac:dyDescent="0.25">
      <c r="C5638" s="3"/>
    </row>
    <row r="5639" spans="3:3" s="2" customFormat="1" x14ac:dyDescent="0.25">
      <c r="C5639" s="3"/>
    </row>
    <row r="5640" spans="3:3" s="2" customFormat="1" x14ac:dyDescent="0.25">
      <c r="C5640" s="3"/>
    </row>
    <row r="5641" spans="3:3" s="2" customFormat="1" x14ac:dyDescent="0.25">
      <c r="C5641" s="3"/>
    </row>
    <row r="5642" spans="3:3" s="2" customFormat="1" x14ac:dyDescent="0.25">
      <c r="C5642" s="3"/>
    </row>
    <row r="5643" spans="3:3" s="2" customFormat="1" x14ac:dyDescent="0.25">
      <c r="C5643" s="3"/>
    </row>
    <row r="5644" spans="3:3" s="2" customFormat="1" x14ac:dyDescent="0.25">
      <c r="C5644" s="3"/>
    </row>
    <row r="5645" spans="3:3" s="2" customFormat="1" x14ac:dyDescent="0.25">
      <c r="C5645" s="3"/>
    </row>
    <row r="5646" spans="3:3" s="2" customFormat="1" x14ac:dyDescent="0.25">
      <c r="C5646" s="3"/>
    </row>
    <row r="5647" spans="3:3" s="2" customFormat="1" x14ac:dyDescent="0.25">
      <c r="C5647" s="3"/>
    </row>
    <row r="5648" spans="3:3" s="2" customFormat="1" x14ac:dyDescent="0.25">
      <c r="C5648" s="3"/>
    </row>
    <row r="5649" spans="3:3" s="2" customFormat="1" x14ac:dyDescent="0.25">
      <c r="C5649" s="3"/>
    </row>
    <row r="5650" spans="3:3" s="2" customFormat="1" x14ac:dyDescent="0.25">
      <c r="C5650" s="3"/>
    </row>
    <row r="5651" spans="3:3" s="2" customFormat="1" x14ac:dyDescent="0.25">
      <c r="C5651" s="3"/>
    </row>
    <row r="5652" spans="3:3" s="2" customFormat="1" x14ac:dyDescent="0.25">
      <c r="C5652" s="3"/>
    </row>
    <row r="5653" spans="3:3" s="2" customFormat="1" x14ac:dyDescent="0.25">
      <c r="C5653" s="3"/>
    </row>
    <row r="5654" spans="3:3" s="2" customFormat="1" x14ac:dyDescent="0.25">
      <c r="C5654" s="3"/>
    </row>
    <row r="5655" spans="3:3" s="2" customFormat="1" x14ac:dyDescent="0.25">
      <c r="C5655" s="3"/>
    </row>
    <row r="5656" spans="3:3" s="2" customFormat="1" x14ac:dyDescent="0.25">
      <c r="C5656" s="3"/>
    </row>
    <row r="5657" spans="3:3" s="2" customFormat="1" x14ac:dyDescent="0.25">
      <c r="C5657" s="3"/>
    </row>
    <row r="5658" spans="3:3" s="2" customFormat="1" x14ac:dyDescent="0.25">
      <c r="C5658" s="3"/>
    </row>
    <row r="5659" spans="3:3" s="2" customFormat="1" x14ac:dyDescent="0.25">
      <c r="C5659" s="3"/>
    </row>
    <row r="5660" spans="3:3" s="2" customFormat="1" x14ac:dyDescent="0.25">
      <c r="C5660" s="3"/>
    </row>
    <row r="5661" spans="3:3" s="2" customFormat="1" x14ac:dyDescent="0.25">
      <c r="C5661" s="3"/>
    </row>
    <row r="5662" spans="3:3" s="2" customFormat="1" x14ac:dyDescent="0.25">
      <c r="C5662" s="3"/>
    </row>
    <row r="5663" spans="3:3" s="2" customFormat="1" x14ac:dyDescent="0.25">
      <c r="C5663" s="3"/>
    </row>
    <row r="5664" spans="3:3" s="2" customFormat="1" x14ac:dyDescent="0.25">
      <c r="C5664" s="3"/>
    </row>
    <row r="5665" spans="3:3" s="2" customFormat="1" x14ac:dyDescent="0.25">
      <c r="C5665" s="3"/>
    </row>
    <row r="5666" spans="3:3" s="2" customFormat="1" x14ac:dyDescent="0.25">
      <c r="C5666" s="3"/>
    </row>
    <row r="5667" spans="3:3" s="2" customFormat="1" x14ac:dyDescent="0.25">
      <c r="C5667" s="3"/>
    </row>
    <row r="5668" spans="3:3" s="2" customFormat="1" x14ac:dyDescent="0.25">
      <c r="C5668" s="3"/>
    </row>
    <row r="5669" spans="3:3" s="2" customFormat="1" x14ac:dyDescent="0.25">
      <c r="C5669" s="3"/>
    </row>
    <row r="5670" spans="3:3" s="2" customFormat="1" x14ac:dyDescent="0.25">
      <c r="C5670" s="3"/>
    </row>
    <row r="5671" spans="3:3" s="2" customFormat="1" x14ac:dyDescent="0.25">
      <c r="C5671" s="3"/>
    </row>
    <row r="5672" spans="3:3" s="2" customFormat="1" x14ac:dyDescent="0.25">
      <c r="C5672" s="3"/>
    </row>
    <row r="5673" spans="3:3" s="2" customFormat="1" x14ac:dyDescent="0.25">
      <c r="C5673" s="3"/>
    </row>
    <row r="5674" spans="3:3" s="2" customFormat="1" x14ac:dyDescent="0.25">
      <c r="C5674" s="3"/>
    </row>
    <row r="5675" spans="3:3" s="2" customFormat="1" x14ac:dyDescent="0.25">
      <c r="C5675" s="3"/>
    </row>
    <row r="5676" spans="3:3" s="2" customFormat="1" x14ac:dyDescent="0.25">
      <c r="C5676" s="3"/>
    </row>
    <row r="5677" spans="3:3" s="2" customFormat="1" x14ac:dyDescent="0.25">
      <c r="C5677" s="3"/>
    </row>
    <row r="5678" spans="3:3" s="2" customFormat="1" x14ac:dyDescent="0.25">
      <c r="C5678" s="3"/>
    </row>
    <row r="5679" spans="3:3" s="2" customFormat="1" x14ac:dyDescent="0.25">
      <c r="C5679" s="3"/>
    </row>
    <row r="5680" spans="3:3" s="2" customFormat="1" x14ac:dyDescent="0.25">
      <c r="C5680" s="3"/>
    </row>
    <row r="5681" spans="3:7" s="2" customFormat="1" x14ac:dyDescent="0.25">
      <c r="C5681" s="3"/>
    </row>
    <row r="5682" spans="3:7" s="2" customFormat="1" x14ac:dyDescent="0.25">
      <c r="C5682" s="3"/>
    </row>
    <row r="5683" spans="3:7" s="2" customFormat="1" x14ac:dyDescent="0.25">
      <c r="C5683" s="3"/>
      <c r="G5683" s="1"/>
    </row>
  </sheetData>
  <dataConsolidate/>
  <mergeCells count="2">
    <mergeCell ref="B8:B9"/>
    <mergeCell ref="E8:G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Drop Down 18">
              <controlPr defaultSize="0" autoLine="0" autoPict="0">
                <anchor moveWithCells="1">
                  <from>
                    <xdr:col>2</xdr:col>
                    <xdr:colOff>7620</xdr:colOff>
                    <xdr:row>7</xdr:row>
                    <xdr:rowOff>7620</xdr:rowOff>
                  </from>
                  <to>
                    <xdr:col>2</xdr:col>
                    <xdr:colOff>2880360</xdr:colOff>
                    <xdr:row>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Z100"/>
  <sheetViews>
    <sheetView workbookViewId="0">
      <selection activeCell="B104" sqref="B104"/>
    </sheetView>
  </sheetViews>
  <sheetFormatPr defaultRowHeight="13.2" x14ac:dyDescent="0.25"/>
  <cols>
    <col min="13" max="13" width="6" customWidth="1"/>
  </cols>
  <sheetData>
    <row r="1" spans="1:26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26" ht="17.399999999999999" x14ac:dyDescent="0.3">
      <c r="A2" s="127"/>
      <c r="B2" s="152" t="s">
        <v>605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6" ht="13.8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26" ht="13.8" x14ac:dyDescent="0.25">
      <c r="A4" s="127"/>
      <c r="B4" s="90">
        <v>1</v>
      </c>
      <c r="C4" s="91">
        <v>2</v>
      </c>
      <c r="D4" s="91">
        <v>3</v>
      </c>
      <c r="E4" s="91">
        <v>4</v>
      </c>
      <c r="F4" s="91">
        <v>5</v>
      </c>
      <c r="G4" s="91">
        <v>6</v>
      </c>
      <c r="H4" s="91">
        <v>7</v>
      </c>
      <c r="I4" s="91">
        <v>8</v>
      </c>
      <c r="J4" s="91">
        <v>9</v>
      </c>
      <c r="K4" s="92">
        <v>10</v>
      </c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14.4" thickBot="1" x14ac:dyDescent="0.3">
      <c r="A5" s="127"/>
      <c r="B5" s="93">
        <v>0</v>
      </c>
      <c r="C5" s="94">
        <v>0.03</v>
      </c>
      <c r="D5" s="94">
        <v>0.06</v>
      </c>
      <c r="E5" s="94">
        <v>0.28000000000000003</v>
      </c>
      <c r="F5" s="94">
        <v>0.4</v>
      </c>
      <c r="G5" s="94">
        <v>0.12</v>
      </c>
      <c r="H5" s="94">
        <v>0.08</v>
      </c>
      <c r="I5" s="94">
        <v>0.02</v>
      </c>
      <c r="J5" s="94">
        <v>0.01</v>
      </c>
      <c r="K5" s="95">
        <v>0</v>
      </c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97"/>
      <c r="M7" s="9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53" t="s">
        <v>612</v>
      </c>
      <c r="M8" s="154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 ht="13.8" thickBot="1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8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55" t="str">
        <f>INDEX(Stanice,Výpočet!$C$7)</f>
        <v>Drahov</v>
      </c>
      <c r="M10" s="156"/>
      <c r="N10" s="156"/>
      <c r="O10" s="15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13.8" thickBot="1" x14ac:dyDescent="0.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58"/>
      <c r="M11" s="159"/>
      <c r="N11" s="159"/>
      <c r="O11" s="160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47" t="s">
        <v>606</v>
      </c>
      <c r="M13" s="148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x14ac:dyDescent="0.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x14ac:dyDescent="0.2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96">
        <v>3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13.8" thickBot="1" x14ac:dyDescent="0.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x14ac:dyDescent="0.25">
      <c r="A22" s="127"/>
      <c r="B22" s="129" t="s">
        <v>604</v>
      </c>
      <c r="C22" s="149" t="s">
        <v>607</v>
      </c>
      <c r="D22" s="150"/>
      <c r="E22" s="150"/>
      <c r="F22" s="150"/>
      <c r="G22" s="150"/>
      <c r="H22" s="150"/>
      <c r="I22" s="150"/>
      <c r="J22" s="150"/>
      <c r="K22" s="150"/>
      <c r="L22" s="151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8.600000000000001" thickBot="1" x14ac:dyDescent="0.3">
      <c r="A23" s="127"/>
      <c r="B23" s="130" t="s">
        <v>618</v>
      </c>
      <c r="C23" s="131">
        <v>1</v>
      </c>
      <c r="D23" s="132">
        <v>2</v>
      </c>
      <c r="E23" s="132">
        <v>3</v>
      </c>
      <c r="F23" s="132">
        <v>4</v>
      </c>
      <c r="G23" s="132">
        <v>5</v>
      </c>
      <c r="H23" s="132">
        <v>6</v>
      </c>
      <c r="I23" s="132">
        <v>7</v>
      </c>
      <c r="J23" s="132">
        <v>8</v>
      </c>
      <c r="K23" s="132">
        <v>9</v>
      </c>
      <c r="L23" s="133">
        <v>10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3.8" thickBot="1" x14ac:dyDescent="0.3">
      <c r="A24" s="127"/>
      <c r="B24" s="134">
        <v>10</v>
      </c>
      <c r="C24" s="135">
        <f>INDEX(srazky,$N$18,1)*B$5</f>
        <v>0</v>
      </c>
      <c r="D24" s="135">
        <f t="shared" ref="D24:L24" si="0">INDEX(srazky,$N$18,1)*C5</f>
        <v>0.51070487073307247</v>
      </c>
      <c r="E24" s="135">
        <f t="shared" si="0"/>
        <v>1.0214097414661449</v>
      </c>
      <c r="F24" s="135">
        <f t="shared" si="0"/>
        <v>4.7665787935086765</v>
      </c>
      <c r="G24" s="135">
        <f t="shared" si="0"/>
        <v>6.809398276440966</v>
      </c>
      <c r="H24" s="135">
        <f t="shared" si="0"/>
        <v>2.0428194829322899</v>
      </c>
      <c r="I24" s="135">
        <f t="shared" si="0"/>
        <v>1.3618796552881933</v>
      </c>
      <c r="J24" s="135">
        <f t="shared" si="0"/>
        <v>0.34046991382204833</v>
      </c>
      <c r="K24" s="135">
        <f t="shared" si="0"/>
        <v>0.17023495691102417</v>
      </c>
      <c r="L24" s="135">
        <f t="shared" si="0"/>
        <v>0</v>
      </c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3.8" thickBot="1" x14ac:dyDescent="0.3">
      <c r="A25" s="127"/>
      <c r="B25" s="136">
        <v>20</v>
      </c>
      <c r="C25" s="135">
        <f t="shared" ref="C25:L25" si="1">INDEX(srazky,$N$18,2)*B$5</f>
        <v>0</v>
      </c>
      <c r="D25" s="135">
        <f t="shared" si="1"/>
        <v>0.64822282376999663</v>
      </c>
      <c r="E25" s="135">
        <f t="shared" si="1"/>
        <v>1.2964456475399933</v>
      </c>
      <c r="F25" s="135">
        <f t="shared" si="1"/>
        <v>6.0500796885199701</v>
      </c>
      <c r="G25" s="135">
        <f t="shared" si="1"/>
        <v>8.6429709835999571</v>
      </c>
      <c r="H25" s="135">
        <f t="shared" si="1"/>
        <v>2.5928912950799865</v>
      </c>
      <c r="I25" s="135">
        <f t="shared" si="1"/>
        <v>1.7285941967199911</v>
      </c>
      <c r="J25" s="135">
        <f t="shared" si="1"/>
        <v>0.43214854917999779</v>
      </c>
      <c r="K25" s="135">
        <f t="shared" si="1"/>
        <v>0.21607427458999889</v>
      </c>
      <c r="L25" s="135">
        <f t="shared" si="1"/>
        <v>0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3.8" thickBot="1" x14ac:dyDescent="0.3">
      <c r="A26" s="127"/>
      <c r="B26" s="136">
        <v>30</v>
      </c>
      <c r="C26" s="135">
        <f t="shared" ref="C26:L26" si="2">INDEX(srazky,$N$18,3)*B$5</f>
        <v>0</v>
      </c>
      <c r="D26" s="135">
        <f t="shared" si="2"/>
        <v>0.74524609916174867</v>
      </c>
      <c r="E26" s="135">
        <f t="shared" si="2"/>
        <v>1.4904921983234973</v>
      </c>
      <c r="F26" s="135">
        <f t="shared" si="2"/>
        <v>6.955630258842989</v>
      </c>
      <c r="G26" s="135">
        <f t="shared" si="2"/>
        <v>9.9366146554899828</v>
      </c>
      <c r="H26" s="135">
        <f t="shared" si="2"/>
        <v>2.9809843966469947</v>
      </c>
      <c r="I26" s="135">
        <f t="shared" si="2"/>
        <v>1.9873229310979965</v>
      </c>
      <c r="J26" s="135">
        <f t="shared" si="2"/>
        <v>0.49683073277449913</v>
      </c>
      <c r="K26" s="135">
        <f t="shared" si="2"/>
        <v>0.24841536638724956</v>
      </c>
      <c r="L26" s="135">
        <f t="shared" si="2"/>
        <v>0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3.8" thickBot="1" x14ac:dyDescent="0.3">
      <c r="A27" s="127"/>
      <c r="B27" s="136">
        <v>60</v>
      </c>
      <c r="C27" s="135">
        <f t="shared" ref="C27:L27" si="3">INDEX(srazky,$N$18,4)*B$5</f>
        <v>0</v>
      </c>
      <c r="D27" s="135">
        <f t="shared" si="3"/>
        <v>0.89009471650671557</v>
      </c>
      <c r="E27" s="135">
        <f t="shared" si="3"/>
        <v>1.7801894330134311</v>
      </c>
      <c r="F27" s="135">
        <f t="shared" si="3"/>
        <v>8.307550687396013</v>
      </c>
      <c r="G27" s="135">
        <f t="shared" si="3"/>
        <v>11.867929553422876</v>
      </c>
      <c r="H27" s="135">
        <f t="shared" si="3"/>
        <v>3.5603788660268623</v>
      </c>
      <c r="I27" s="135">
        <f t="shared" si="3"/>
        <v>2.3735859106845747</v>
      </c>
      <c r="J27" s="135">
        <f t="shared" si="3"/>
        <v>0.59339647767114367</v>
      </c>
      <c r="K27" s="135">
        <f t="shared" si="3"/>
        <v>0.29669823883557184</v>
      </c>
      <c r="L27" s="135">
        <f t="shared" si="3"/>
        <v>0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3.8" thickBot="1" x14ac:dyDescent="0.3">
      <c r="A28" s="127"/>
      <c r="B28" s="136">
        <v>120</v>
      </c>
      <c r="C28" s="135">
        <f t="shared" ref="C28:L28" si="4">INDEX(srazky,$N$18,5)*B$5</f>
        <v>0</v>
      </c>
      <c r="D28" s="135">
        <f t="shared" si="4"/>
        <v>1.0192884376502807</v>
      </c>
      <c r="E28" s="135">
        <f t="shared" si="4"/>
        <v>2.0385768753005613</v>
      </c>
      <c r="F28" s="135">
        <f t="shared" si="4"/>
        <v>9.5133587514026203</v>
      </c>
      <c r="G28" s="135">
        <f t="shared" si="4"/>
        <v>13.590512502003742</v>
      </c>
      <c r="H28" s="135">
        <f t="shared" si="4"/>
        <v>4.0771537506011226</v>
      </c>
      <c r="I28" s="135">
        <f t="shared" si="4"/>
        <v>2.7181025004007484</v>
      </c>
      <c r="J28" s="135">
        <f t="shared" si="4"/>
        <v>0.6795256251001871</v>
      </c>
      <c r="K28" s="135">
        <f t="shared" si="4"/>
        <v>0.33976281255009355</v>
      </c>
      <c r="L28" s="135">
        <f t="shared" si="4"/>
        <v>0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13.8" thickBot="1" x14ac:dyDescent="0.3">
      <c r="A29" s="127"/>
      <c r="B29" s="137">
        <v>300</v>
      </c>
      <c r="C29" s="135">
        <f t="shared" ref="C29:L29" si="5">INDEX(srazky,$N$18,6)*B$5</f>
        <v>0</v>
      </c>
      <c r="D29" s="135">
        <f t="shared" si="5"/>
        <v>1.1513917649701377</v>
      </c>
      <c r="E29" s="135">
        <f t="shared" si="5"/>
        <v>2.3027835299402755</v>
      </c>
      <c r="F29" s="135">
        <f t="shared" si="5"/>
        <v>10.746323139721287</v>
      </c>
      <c r="G29" s="135">
        <f t="shared" si="5"/>
        <v>15.351890199601838</v>
      </c>
      <c r="H29" s="135">
        <f t="shared" si="5"/>
        <v>4.6055670598805509</v>
      </c>
      <c r="I29" s="135">
        <f t="shared" si="5"/>
        <v>3.0703780399203673</v>
      </c>
      <c r="J29" s="135">
        <f t="shared" si="5"/>
        <v>0.76759450998009182</v>
      </c>
      <c r="K29" s="135">
        <f t="shared" si="5"/>
        <v>0.38379725499004591</v>
      </c>
      <c r="L29" s="135">
        <f t="shared" si="5"/>
        <v>0</v>
      </c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</row>
    <row r="31" spans="1:26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1:26" x14ac:dyDescent="0.2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1:26" x14ac:dyDescent="0.2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 spans="1:26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</row>
    <row r="35" spans="1:26" x14ac:dyDescent="0.2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</row>
    <row r="36" spans="1:26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</row>
    <row r="37" spans="1:26" x14ac:dyDescent="0.2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</row>
    <row r="38" spans="1:26" x14ac:dyDescent="0.25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</row>
    <row r="39" spans="1:26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</row>
    <row r="40" spans="1:26" x14ac:dyDescent="0.25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</row>
    <row r="41" spans="1:26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</row>
    <row r="42" spans="1:26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 spans="1:26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 spans="1:26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</row>
    <row r="45" spans="1:26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6" x14ac:dyDescent="0.25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</row>
    <row r="47" spans="1:26" x14ac:dyDescent="0.25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</row>
    <row r="48" spans="1:26" x14ac:dyDescent="0.2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</row>
    <row r="51" spans="1:26" x14ac:dyDescent="0.2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 spans="1:26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  <row r="53" spans="1:26" x14ac:dyDescent="0.25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</row>
    <row r="54" spans="1:26" x14ac:dyDescent="0.25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</row>
    <row r="55" spans="1:26" x14ac:dyDescent="0.25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</row>
    <row r="56" spans="1:26" x14ac:dyDescent="0.25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</row>
    <row r="57" spans="1:26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</row>
    <row r="58" spans="1:26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</row>
    <row r="59" spans="1:26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</row>
    <row r="60" spans="1:26" x14ac:dyDescent="0.25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</row>
    <row r="61" spans="1:26" x14ac:dyDescent="0.25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</row>
    <row r="62" spans="1:26" x14ac:dyDescent="0.25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</row>
    <row r="63" spans="1:26" x14ac:dyDescent="0.25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</row>
    <row r="64" spans="1:26" x14ac:dyDescent="0.25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</row>
    <row r="65" spans="1:26" x14ac:dyDescent="0.25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</row>
    <row r="66" spans="1:26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</row>
    <row r="67" spans="1:26" x14ac:dyDescent="0.25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</row>
    <row r="68" spans="1:26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</row>
    <row r="69" spans="1:26" x14ac:dyDescent="0.25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</row>
    <row r="70" spans="1:26" x14ac:dyDescent="0.25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</row>
    <row r="71" spans="1:26" x14ac:dyDescent="0.25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</row>
    <row r="72" spans="1:26" x14ac:dyDescent="0.25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</row>
    <row r="73" spans="1:26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</row>
    <row r="74" spans="1:26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</row>
    <row r="75" spans="1:26" x14ac:dyDescent="0.2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</row>
    <row r="76" spans="1:26" x14ac:dyDescent="0.25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</row>
    <row r="77" spans="1:26" x14ac:dyDescent="0.25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</row>
    <row r="78" spans="1:26" x14ac:dyDescent="0.25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</row>
    <row r="79" spans="1:26" x14ac:dyDescent="0.25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</row>
    <row r="80" spans="1:26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1:26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</row>
    <row r="82" spans="1:26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</row>
    <row r="83" spans="1:26" x14ac:dyDescent="0.25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</row>
    <row r="84" spans="1:26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</row>
    <row r="85" spans="1:26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</row>
    <row r="86" spans="1:26" x14ac:dyDescent="0.25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</row>
    <row r="87" spans="1:26" x14ac:dyDescent="0.25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</row>
    <row r="88" spans="1:26" x14ac:dyDescent="0.25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</row>
    <row r="89" spans="1:26" x14ac:dyDescent="0.25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</row>
    <row r="90" spans="1:26" x14ac:dyDescent="0.25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</row>
    <row r="91" spans="1:26" x14ac:dyDescent="0.25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</row>
    <row r="92" spans="1:26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</row>
    <row r="93" spans="1:26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</row>
    <row r="94" spans="1:26" x14ac:dyDescent="0.25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</row>
    <row r="95" spans="1:26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</row>
    <row r="96" spans="1:26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</row>
    <row r="97" spans="1:26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</row>
    <row r="98" spans="1:26" x14ac:dyDescent="0.25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</row>
    <row r="99" spans="1:26" x14ac:dyDescent="0.25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</row>
    <row r="100" spans="1:26" x14ac:dyDescent="0.25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</row>
  </sheetData>
  <mergeCells count="5">
    <mergeCell ref="L13:M13"/>
    <mergeCell ref="C22:L22"/>
    <mergeCell ref="B2:L2"/>
    <mergeCell ref="L8:M8"/>
    <mergeCell ref="L10:O11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3" name="List Box 6">
              <controlPr defaultSize="0" autoLine="0" autoPict="0">
                <anchor moveWithCells="1">
                  <from>
                    <xdr:col>11</xdr:col>
                    <xdr:colOff>22860</xdr:colOff>
                    <xdr:row>14</xdr:row>
                    <xdr:rowOff>38100</xdr:rowOff>
                  </from>
                  <to>
                    <xdr:col>12</xdr:col>
                    <xdr:colOff>327660</xdr:colOff>
                    <xdr:row>18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Z103"/>
  <sheetViews>
    <sheetView workbookViewId="0">
      <selection activeCell="D105" sqref="D105"/>
    </sheetView>
  </sheetViews>
  <sheetFormatPr defaultRowHeight="13.2" x14ac:dyDescent="0.25"/>
  <cols>
    <col min="2" max="2" width="7.88671875" customWidth="1"/>
    <col min="3" max="4" width="8.21875" customWidth="1"/>
    <col min="5" max="5" width="8.6640625" customWidth="1"/>
    <col min="6" max="6" width="8.77734375" customWidth="1"/>
    <col min="7" max="7" width="8.5546875" customWidth="1"/>
    <col min="8" max="8" width="9.109375" customWidth="1"/>
    <col min="9" max="9" width="8.21875" customWidth="1"/>
    <col min="10" max="10" width="8.109375" customWidth="1"/>
    <col min="11" max="11" width="8.6640625" customWidth="1"/>
    <col min="12" max="12" width="7.88671875" customWidth="1"/>
    <col min="13" max="13" width="15" customWidth="1"/>
    <col min="14" max="14" width="3" customWidth="1"/>
    <col min="15" max="15" width="8.44140625" customWidth="1"/>
  </cols>
  <sheetData>
    <row r="1" spans="1:26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6.8" customHeight="1" x14ac:dyDescent="0.3">
      <c r="A2" s="69"/>
      <c r="B2" s="152" t="s">
        <v>605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3.8" customHeight="1" thickBot="1" x14ac:dyDescent="0.35">
      <c r="A3" s="69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ht="13.8" x14ac:dyDescent="0.25">
      <c r="A4" s="120"/>
      <c r="B4" s="90">
        <v>1</v>
      </c>
      <c r="C4" s="91">
        <v>2</v>
      </c>
      <c r="D4" s="91">
        <v>3</v>
      </c>
      <c r="E4" s="91">
        <v>4</v>
      </c>
      <c r="F4" s="91">
        <v>5</v>
      </c>
      <c r="G4" s="91">
        <v>6</v>
      </c>
      <c r="H4" s="91">
        <v>7</v>
      </c>
      <c r="I4" s="91">
        <v>8</v>
      </c>
      <c r="J4" s="91">
        <v>9</v>
      </c>
      <c r="K4" s="92">
        <v>10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18" thickBot="1" x14ac:dyDescent="0.35">
      <c r="A5" s="98"/>
      <c r="B5" s="93">
        <v>0</v>
      </c>
      <c r="C5" s="94">
        <v>0.03</v>
      </c>
      <c r="D5" s="94">
        <v>0.06</v>
      </c>
      <c r="E5" s="94">
        <v>0.28000000000000003</v>
      </c>
      <c r="F5" s="94">
        <v>0.4</v>
      </c>
      <c r="G5" s="94">
        <v>0.12</v>
      </c>
      <c r="H5" s="94">
        <v>0.08</v>
      </c>
      <c r="I5" s="94">
        <v>0.02</v>
      </c>
      <c r="J5" s="94">
        <v>0.01</v>
      </c>
      <c r="K5" s="95">
        <v>0</v>
      </c>
      <c r="L5" s="69"/>
      <c r="M5" s="107"/>
      <c r="N5" s="107"/>
      <c r="O5" s="107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17.399999999999999" x14ac:dyDescent="0.3">
      <c r="A7" s="98"/>
      <c r="B7" s="161" t="s">
        <v>613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spans="1:26" ht="18" thickBot="1" x14ac:dyDescent="0.35">
      <c r="A8" s="9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107"/>
      <c r="N8" s="107"/>
      <c r="O8" s="107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3.8" thickBot="1" x14ac:dyDescent="0.3">
      <c r="A9" s="98"/>
      <c r="B9" s="162" t="s">
        <v>610</v>
      </c>
      <c r="C9" s="163"/>
      <c r="D9" s="163"/>
      <c r="E9" s="163"/>
      <c r="F9" s="163"/>
      <c r="G9" s="163"/>
      <c r="H9" s="163"/>
      <c r="I9" s="163"/>
      <c r="J9" s="163"/>
      <c r="K9" s="164"/>
      <c r="L9" s="98"/>
      <c r="M9" s="98"/>
      <c r="N9" s="98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98"/>
      <c r="Z9" s="98"/>
    </row>
    <row r="10" spans="1:26" ht="13.8" thickBot="1" x14ac:dyDescent="0.3">
      <c r="A10" s="98"/>
      <c r="B10" s="99">
        <f t="shared" ref="B10:K10" si="0">(B$31/$M$13)/100</f>
        <v>0</v>
      </c>
      <c r="C10" s="100">
        <f t="shared" si="0"/>
        <v>2.7450980392156862E-2</v>
      </c>
      <c r="D10" s="100">
        <f t="shared" si="0"/>
        <v>6.2745098039215699E-2</v>
      </c>
      <c r="E10" s="100">
        <f t="shared" si="0"/>
        <v>0.28235294117647064</v>
      </c>
      <c r="F10" s="100">
        <f t="shared" si="0"/>
        <v>0.39215686274509809</v>
      </c>
      <c r="G10" s="100">
        <f t="shared" si="0"/>
        <v>0.11764705882352942</v>
      </c>
      <c r="H10" s="100">
        <f t="shared" si="0"/>
        <v>8.2352941176470601E-2</v>
      </c>
      <c r="I10" s="100">
        <f>(I$31/$M$13)/100</f>
        <v>2.3529411764705882E-2</v>
      </c>
      <c r="J10" s="100">
        <f t="shared" si="0"/>
        <v>1.1764705882352941E-2</v>
      </c>
      <c r="K10" s="101">
        <f t="shared" si="0"/>
        <v>0</v>
      </c>
      <c r="L10" s="103">
        <f>SUM(B10:K10)</f>
        <v>1.0000000000000002</v>
      </c>
      <c r="M10" s="98"/>
      <c r="N10" s="98"/>
      <c r="O10" s="102" t="s">
        <v>617</v>
      </c>
      <c r="P10" s="102"/>
      <c r="Q10" s="102"/>
      <c r="R10" s="102"/>
      <c r="S10" s="102"/>
      <c r="T10" s="102"/>
      <c r="U10" s="102"/>
      <c r="V10" s="102"/>
      <c r="W10" s="102"/>
      <c r="X10" s="102"/>
      <c r="Y10" s="98"/>
      <c r="Z10" s="98"/>
    </row>
    <row r="11" spans="1:26" ht="13.8" thickBo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98"/>
      <c r="Z11" s="98"/>
    </row>
    <row r="12" spans="1:26" x14ac:dyDescent="0.25">
      <c r="A12" s="98"/>
      <c r="B12" s="171">
        <v>1</v>
      </c>
      <c r="C12" s="168">
        <v>2</v>
      </c>
      <c r="D12" s="168">
        <v>3</v>
      </c>
      <c r="E12" s="168">
        <v>4</v>
      </c>
      <c r="F12" s="168">
        <v>5</v>
      </c>
      <c r="G12" s="168">
        <v>6</v>
      </c>
      <c r="H12" s="168">
        <v>7</v>
      </c>
      <c r="I12" s="168">
        <v>8</v>
      </c>
      <c r="J12" s="168">
        <v>9</v>
      </c>
      <c r="K12" s="174">
        <v>10</v>
      </c>
      <c r="L12" s="104" t="s">
        <v>608</v>
      </c>
      <c r="M12" s="102">
        <f>SUM(B31:K31)</f>
        <v>255</v>
      </c>
      <c r="N12" s="102"/>
      <c r="O12" s="103">
        <f t="shared" ref="O12:X12" si="1">(B$31/$M$13)/100</f>
        <v>0</v>
      </c>
      <c r="P12" s="103">
        <f t="shared" si="1"/>
        <v>2.7450980392156862E-2</v>
      </c>
      <c r="Q12" s="103">
        <f t="shared" si="1"/>
        <v>6.2745098039215699E-2</v>
      </c>
      <c r="R12" s="103">
        <f t="shared" si="1"/>
        <v>0.28235294117647064</v>
      </c>
      <c r="S12" s="103">
        <f t="shared" si="1"/>
        <v>0.39215686274509809</v>
      </c>
      <c r="T12" s="103">
        <f t="shared" si="1"/>
        <v>0.11764705882352942</v>
      </c>
      <c r="U12" s="103">
        <f t="shared" si="1"/>
        <v>8.2352941176470601E-2</v>
      </c>
      <c r="V12" s="103">
        <f t="shared" si="1"/>
        <v>2.3529411764705882E-2</v>
      </c>
      <c r="W12" s="103">
        <f t="shared" si="1"/>
        <v>1.1764705882352941E-2</v>
      </c>
      <c r="X12" s="103">
        <f t="shared" si="1"/>
        <v>0</v>
      </c>
      <c r="Y12" s="98"/>
      <c r="Z12" s="98"/>
    </row>
    <row r="13" spans="1:26" x14ac:dyDescent="0.25">
      <c r="A13" s="98"/>
      <c r="B13" s="172"/>
      <c r="C13" s="169"/>
      <c r="D13" s="169"/>
      <c r="E13" s="169"/>
      <c r="F13" s="169"/>
      <c r="G13" s="169"/>
      <c r="H13" s="169"/>
      <c r="I13" s="169"/>
      <c r="J13" s="169"/>
      <c r="K13" s="175"/>
      <c r="L13" s="105" t="s">
        <v>609</v>
      </c>
      <c r="M13" s="102">
        <f>M12/100</f>
        <v>2.5499999999999998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98"/>
      <c r="Z13" s="98"/>
    </row>
    <row r="14" spans="1:26" x14ac:dyDescent="0.25">
      <c r="A14" s="108"/>
      <c r="B14" s="172"/>
      <c r="C14" s="169"/>
      <c r="D14" s="169"/>
      <c r="E14" s="169"/>
      <c r="F14" s="169"/>
      <c r="G14" s="169"/>
      <c r="H14" s="169"/>
      <c r="I14" s="169"/>
      <c r="J14" s="169"/>
      <c r="K14" s="175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x14ac:dyDescent="0.25">
      <c r="A15" s="98"/>
      <c r="B15" s="172"/>
      <c r="C15" s="169"/>
      <c r="D15" s="169"/>
      <c r="E15" s="169"/>
      <c r="F15" s="169"/>
      <c r="G15" s="169"/>
      <c r="H15" s="169"/>
      <c r="I15" s="169"/>
      <c r="J15" s="169"/>
      <c r="K15" s="175"/>
      <c r="L15" s="98"/>
      <c r="M15" s="69"/>
      <c r="N15" s="10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6" x14ac:dyDescent="0.25">
      <c r="A16" s="98"/>
      <c r="B16" s="172"/>
      <c r="C16" s="169"/>
      <c r="D16" s="169"/>
      <c r="E16" s="169"/>
      <c r="F16" s="169"/>
      <c r="G16" s="169"/>
      <c r="H16" s="169"/>
      <c r="I16" s="169"/>
      <c r="J16" s="169"/>
      <c r="K16" s="175"/>
      <c r="L16" s="98"/>
      <c r="M16" s="121" t="s">
        <v>612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ht="13.8" thickBot="1" x14ac:dyDescent="0.3">
      <c r="A17" s="98"/>
      <c r="B17" s="172"/>
      <c r="C17" s="169"/>
      <c r="D17" s="169"/>
      <c r="E17" s="169"/>
      <c r="F17" s="169"/>
      <c r="G17" s="169"/>
      <c r="H17" s="169"/>
      <c r="I17" s="169"/>
      <c r="J17" s="169"/>
      <c r="K17" s="175"/>
      <c r="L17" s="98"/>
      <c r="M17" s="120"/>
      <c r="N17" s="98"/>
      <c r="O17" s="98"/>
      <c r="P17" s="98"/>
      <c r="Q17" s="69"/>
      <c r="R17" s="69"/>
      <c r="S17" s="69"/>
      <c r="T17" s="69"/>
      <c r="U17" s="98"/>
      <c r="V17" s="98"/>
      <c r="W17" s="98"/>
      <c r="X17" s="98"/>
      <c r="Y17" s="98"/>
      <c r="Z17" s="98"/>
    </row>
    <row r="18" spans="1:26" x14ac:dyDescent="0.25">
      <c r="A18" s="98"/>
      <c r="B18" s="172"/>
      <c r="C18" s="169"/>
      <c r="D18" s="169"/>
      <c r="E18" s="169"/>
      <c r="F18" s="169"/>
      <c r="G18" s="169"/>
      <c r="H18" s="169"/>
      <c r="I18" s="169"/>
      <c r="J18" s="169"/>
      <c r="K18" s="175"/>
      <c r="L18" s="98"/>
      <c r="M18" s="155" t="str">
        <f>INDEX(Stanice,Výpočet!$C$7)</f>
        <v>Drahov</v>
      </c>
      <c r="N18" s="156"/>
      <c r="O18" s="156"/>
      <c r="P18" s="157"/>
      <c r="Q18" s="69"/>
      <c r="R18" s="69"/>
      <c r="S18" s="69"/>
      <c r="T18" s="69"/>
      <c r="U18" s="98"/>
      <c r="V18" s="98"/>
      <c r="W18" s="98"/>
      <c r="X18" s="98"/>
      <c r="Y18" s="98"/>
      <c r="Z18" s="98"/>
    </row>
    <row r="19" spans="1:26" ht="13.8" thickBot="1" x14ac:dyDescent="0.3">
      <c r="A19" s="98"/>
      <c r="B19" s="172"/>
      <c r="C19" s="169"/>
      <c r="D19" s="169"/>
      <c r="E19" s="169"/>
      <c r="F19" s="169"/>
      <c r="G19" s="169"/>
      <c r="H19" s="169"/>
      <c r="I19" s="169"/>
      <c r="J19" s="169"/>
      <c r="K19" s="175"/>
      <c r="L19" s="98"/>
      <c r="M19" s="158"/>
      <c r="N19" s="159"/>
      <c r="O19" s="159"/>
      <c r="P19" s="160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172"/>
      <c r="C20" s="169"/>
      <c r="D20" s="169"/>
      <c r="E20" s="169"/>
      <c r="F20" s="169"/>
      <c r="G20" s="169"/>
      <c r="H20" s="169"/>
      <c r="I20" s="169"/>
      <c r="J20" s="169"/>
      <c r="K20" s="175"/>
      <c r="L20" s="98"/>
      <c r="M20" s="120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172"/>
      <c r="C21" s="169"/>
      <c r="D21" s="169"/>
      <c r="E21" s="169"/>
      <c r="F21" s="169"/>
      <c r="G21" s="169"/>
      <c r="H21" s="169"/>
      <c r="I21" s="169"/>
      <c r="J21" s="169"/>
      <c r="K21" s="175"/>
      <c r="L21" s="98"/>
      <c r="M21" s="109" t="s">
        <v>606</v>
      </c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172"/>
      <c r="C22" s="169"/>
      <c r="D22" s="169"/>
      <c r="E22" s="169"/>
      <c r="F22" s="169"/>
      <c r="G22" s="169"/>
      <c r="H22" s="169"/>
      <c r="I22" s="169"/>
      <c r="J22" s="169"/>
      <c r="K22" s="175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172"/>
      <c r="C23" s="169"/>
      <c r="D23" s="169"/>
      <c r="E23" s="169"/>
      <c r="F23" s="169"/>
      <c r="G23" s="169"/>
      <c r="H23" s="169"/>
      <c r="I23" s="169"/>
      <c r="J23" s="169"/>
      <c r="K23" s="175"/>
      <c r="L23" s="98"/>
      <c r="M23" s="69"/>
      <c r="N23" s="69"/>
      <c r="O23" s="69"/>
      <c r="P23" s="69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172"/>
      <c r="C24" s="169"/>
      <c r="D24" s="169"/>
      <c r="E24" s="169"/>
      <c r="F24" s="169"/>
      <c r="G24" s="169"/>
      <c r="H24" s="169"/>
      <c r="I24" s="169"/>
      <c r="J24" s="169"/>
      <c r="K24" s="175"/>
      <c r="L24" s="108"/>
      <c r="M24" s="69"/>
      <c r="N24" s="69"/>
      <c r="O24" s="69"/>
      <c r="P24" s="69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172"/>
      <c r="C25" s="169"/>
      <c r="D25" s="169"/>
      <c r="E25" s="169"/>
      <c r="F25" s="169"/>
      <c r="G25" s="169"/>
      <c r="H25" s="169"/>
      <c r="I25" s="169"/>
      <c r="J25" s="169"/>
      <c r="K25" s="175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5">
      <c r="A26" s="98"/>
      <c r="B26" s="172"/>
      <c r="C26" s="169"/>
      <c r="D26" s="169"/>
      <c r="E26" s="169"/>
      <c r="F26" s="169"/>
      <c r="G26" s="169"/>
      <c r="H26" s="169"/>
      <c r="I26" s="169"/>
      <c r="J26" s="169"/>
      <c r="K26" s="175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25">
      <c r="A27" s="98"/>
      <c r="B27" s="172"/>
      <c r="C27" s="169"/>
      <c r="D27" s="169"/>
      <c r="E27" s="169"/>
      <c r="F27" s="169"/>
      <c r="G27" s="169"/>
      <c r="H27" s="169"/>
      <c r="I27" s="169"/>
      <c r="J27" s="169"/>
      <c r="K27" s="175"/>
      <c r="L27" s="98"/>
      <c r="M27" s="98"/>
      <c r="N27" s="102">
        <v>3</v>
      </c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ht="13.8" thickBot="1" x14ac:dyDescent="0.3">
      <c r="A28" s="108"/>
      <c r="B28" s="173"/>
      <c r="C28" s="170"/>
      <c r="D28" s="170"/>
      <c r="E28" s="170"/>
      <c r="F28" s="170"/>
      <c r="G28" s="170"/>
      <c r="H28" s="170"/>
      <c r="I28" s="170"/>
      <c r="J28" s="170"/>
      <c r="K28" s="176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26" x14ac:dyDescent="0.25">
      <c r="A30" s="98"/>
      <c r="B30" s="103">
        <v>100</v>
      </c>
      <c r="C30" s="103">
        <v>93</v>
      </c>
      <c r="D30" s="103">
        <v>84</v>
      </c>
      <c r="E30" s="103">
        <v>28</v>
      </c>
      <c r="F30" s="103">
        <v>0</v>
      </c>
      <c r="G30" s="103">
        <v>70</v>
      </c>
      <c r="H30" s="103">
        <v>79</v>
      </c>
      <c r="I30" s="103">
        <v>94</v>
      </c>
      <c r="J30" s="103">
        <v>97</v>
      </c>
      <c r="K30" s="103">
        <v>100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26" x14ac:dyDescent="0.25">
      <c r="A31" s="98"/>
      <c r="B31" s="103">
        <f>ABS(B30-100)</f>
        <v>0</v>
      </c>
      <c r="C31" s="103">
        <f t="shared" ref="C31:K31" si="2">ABS(C30-100)</f>
        <v>7</v>
      </c>
      <c r="D31" s="103">
        <f t="shared" si="2"/>
        <v>16</v>
      </c>
      <c r="E31" s="103">
        <f t="shared" si="2"/>
        <v>72</v>
      </c>
      <c r="F31" s="103">
        <f t="shared" si="2"/>
        <v>100</v>
      </c>
      <c r="G31" s="103">
        <f t="shared" si="2"/>
        <v>30</v>
      </c>
      <c r="H31" s="103">
        <f t="shared" si="2"/>
        <v>21</v>
      </c>
      <c r="I31" s="103">
        <f t="shared" si="2"/>
        <v>6</v>
      </c>
      <c r="J31" s="103">
        <f t="shared" si="2"/>
        <v>3</v>
      </c>
      <c r="K31" s="103">
        <f t="shared" si="2"/>
        <v>0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ht="13.8" thickBot="1" x14ac:dyDescent="0.3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x14ac:dyDescent="0.25">
      <c r="A33" s="98"/>
      <c r="B33" s="111" t="s">
        <v>604</v>
      </c>
      <c r="C33" s="165" t="s">
        <v>607</v>
      </c>
      <c r="D33" s="166"/>
      <c r="E33" s="166"/>
      <c r="F33" s="166"/>
      <c r="G33" s="166"/>
      <c r="H33" s="166"/>
      <c r="I33" s="166"/>
      <c r="J33" s="166"/>
      <c r="K33" s="166"/>
      <c r="L33" s="167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ht="18.600000000000001" thickBot="1" x14ac:dyDescent="0.3">
      <c r="A34" s="98"/>
      <c r="B34" s="112" t="s">
        <v>611</v>
      </c>
      <c r="C34" s="113">
        <v>1</v>
      </c>
      <c r="D34" s="114">
        <v>2</v>
      </c>
      <c r="E34" s="114">
        <v>3</v>
      </c>
      <c r="F34" s="114">
        <v>4</v>
      </c>
      <c r="G34" s="114">
        <v>5</v>
      </c>
      <c r="H34" s="114">
        <v>6</v>
      </c>
      <c r="I34" s="114">
        <v>7</v>
      </c>
      <c r="J34" s="114">
        <v>8</v>
      </c>
      <c r="K34" s="114">
        <v>9</v>
      </c>
      <c r="L34" s="115">
        <v>10</v>
      </c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ht="13.8" thickBot="1" x14ac:dyDescent="0.3">
      <c r="A35" s="98"/>
      <c r="B35" s="116">
        <v>10</v>
      </c>
      <c r="C35" s="117">
        <f t="shared" ref="C35:L35" si="3">INDEX(srazky,$N$27,1)*O$12</f>
        <v>0</v>
      </c>
      <c r="D35" s="117">
        <f t="shared" si="3"/>
        <v>0.46731164642241924</v>
      </c>
      <c r="E35" s="117">
        <f t="shared" si="3"/>
        <v>1.0681409061083871</v>
      </c>
      <c r="F35" s="117">
        <f t="shared" si="3"/>
        <v>4.8066340774877414</v>
      </c>
      <c r="G35" s="117">
        <f t="shared" si="3"/>
        <v>6.6758806631774181</v>
      </c>
      <c r="H35" s="117">
        <f t="shared" si="3"/>
        <v>2.0027641989532254</v>
      </c>
      <c r="I35" s="117">
        <f t="shared" si="3"/>
        <v>1.401934939267258</v>
      </c>
      <c r="J35" s="117">
        <f t="shared" si="3"/>
        <v>0.40055283979064504</v>
      </c>
      <c r="K35" s="117">
        <f t="shared" si="3"/>
        <v>0.20027641989532252</v>
      </c>
      <c r="L35" s="117">
        <f t="shared" si="3"/>
        <v>0</v>
      </c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ht="13.8" thickBot="1" x14ac:dyDescent="0.3">
      <c r="A36" s="98"/>
      <c r="B36" s="118">
        <v>20</v>
      </c>
      <c r="C36" s="117">
        <f t="shared" ref="C36:L36" si="4">INDEX(srazky,$N$27,2)*O$12</f>
        <v>0</v>
      </c>
      <c r="D36" s="117">
        <f t="shared" si="4"/>
        <v>0.59314506750195772</v>
      </c>
      <c r="E36" s="117">
        <f t="shared" si="4"/>
        <v>1.3557601542901894</v>
      </c>
      <c r="F36" s="117">
        <f t="shared" si="4"/>
        <v>6.1009206943058523</v>
      </c>
      <c r="G36" s="117">
        <f t="shared" si="4"/>
        <v>8.4735009643136827</v>
      </c>
      <c r="H36" s="117">
        <f t="shared" si="4"/>
        <v>2.5420502892941048</v>
      </c>
      <c r="I36" s="117">
        <f t="shared" si="4"/>
        <v>1.7794352025058735</v>
      </c>
      <c r="J36" s="117">
        <f t="shared" si="4"/>
        <v>0.50841005785882099</v>
      </c>
      <c r="K36" s="117">
        <f t="shared" si="4"/>
        <v>0.25420502892941049</v>
      </c>
      <c r="L36" s="117">
        <f t="shared" si="4"/>
        <v>0</v>
      </c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ht="13.8" thickBot="1" x14ac:dyDescent="0.3">
      <c r="A37" s="98"/>
      <c r="B37" s="118">
        <v>30</v>
      </c>
      <c r="C37" s="117">
        <f t="shared" ref="C37:L37" si="5">INDEX(srazky,$N$27,3)*O$12</f>
        <v>0</v>
      </c>
      <c r="D37" s="117">
        <f t="shared" si="5"/>
        <v>0.68192453518068508</v>
      </c>
      <c r="E37" s="117">
        <f t="shared" si="5"/>
        <v>1.5586846518415662</v>
      </c>
      <c r="F37" s="117">
        <f t="shared" si="5"/>
        <v>7.0140809332870484</v>
      </c>
      <c r="G37" s="117">
        <f t="shared" si="5"/>
        <v>9.7417790740097878</v>
      </c>
      <c r="H37" s="117">
        <f t="shared" si="5"/>
        <v>2.9225337222029366</v>
      </c>
      <c r="I37" s="117">
        <f t="shared" si="5"/>
        <v>2.0457736055420557</v>
      </c>
      <c r="J37" s="117">
        <f t="shared" si="5"/>
        <v>0.58450674444058726</v>
      </c>
      <c r="K37" s="117">
        <f t="shared" si="5"/>
        <v>0.29225337222029363</v>
      </c>
      <c r="L37" s="117">
        <f t="shared" si="5"/>
        <v>0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ht="13.8" thickBot="1" x14ac:dyDescent="0.3">
      <c r="A38" s="98"/>
      <c r="B38" s="118">
        <v>60</v>
      </c>
      <c r="C38" s="117">
        <f t="shared" ref="C38:L38" si="6">INDEX(srazky,$N$27,4)*O$12</f>
        <v>0</v>
      </c>
      <c r="D38" s="117">
        <f t="shared" si="6"/>
        <v>0.81446575366627572</v>
      </c>
      <c r="E38" s="117">
        <f t="shared" si="6"/>
        <v>1.8616360083800592</v>
      </c>
      <c r="F38" s="117">
        <f t="shared" si="6"/>
        <v>8.3773620377102649</v>
      </c>
      <c r="G38" s="117">
        <f t="shared" si="6"/>
        <v>11.635225052375368</v>
      </c>
      <c r="H38" s="117">
        <f t="shared" si="6"/>
        <v>3.4905675157126104</v>
      </c>
      <c r="I38" s="117">
        <f t="shared" si="6"/>
        <v>2.4433972609988275</v>
      </c>
      <c r="J38" s="117">
        <f t="shared" si="6"/>
        <v>0.69811350314252196</v>
      </c>
      <c r="K38" s="117">
        <f t="shared" si="6"/>
        <v>0.34905675157126098</v>
      </c>
      <c r="L38" s="117">
        <f t="shared" si="6"/>
        <v>0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spans="1:26" ht="13.8" thickBot="1" x14ac:dyDescent="0.3">
      <c r="A39" s="98"/>
      <c r="B39" s="118">
        <v>120</v>
      </c>
      <c r="C39" s="117">
        <f t="shared" ref="C39:L39" si="7">INDEX(srazky,$N$27,5)*O$12</f>
        <v>0</v>
      </c>
      <c r="D39" s="117">
        <f t="shared" si="7"/>
        <v>0.93268223052966859</v>
      </c>
      <c r="E39" s="117">
        <f t="shared" si="7"/>
        <v>2.1318450983535286</v>
      </c>
      <c r="F39" s="117">
        <f t="shared" si="7"/>
        <v>9.5933029425908778</v>
      </c>
      <c r="G39" s="117">
        <f t="shared" si="7"/>
        <v>13.324031864709552</v>
      </c>
      <c r="H39" s="117">
        <f t="shared" si="7"/>
        <v>3.9972095594128656</v>
      </c>
      <c r="I39" s="117">
        <f t="shared" si="7"/>
        <v>2.7980466915890059</v>
      </c>
      <c r="J39" s="117">
        <f t="shared" si="7"/>
        <v>0.79944191188257308</v>
      </c>
      <c r="K39" s="117">
        <f t="shared" si="7"/>
        <v>0.39972095594128654</v>
      </c>
      <c r="L39" s="117">
        <f t="shared" si="7"/>
        <v>0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1:26" ht="13.8" thickBot="1" x14ac:dyDescent="0.3">
      <c r="A40" s="98"/>
      <c r="B40" s="119">
        <v>300</v>
      </c>
      <c r="C40" s="117">
        <f t="shared" ref="C40:L40" si="8">INDEX(srazky,$N$27,6)*O$12</f>
        <v>0</v>
      </c>
      <c r="D40" s="117">
        <f t="shared" si="8"/>
        <v>1.0535610921295377</v>
      </c>
      <c r="E40" s="117">
        <f t="shared" si="8"/>
        <v>2.4081396391532297</v>
      </c>
      <c r="F40" s="117">
        <f t="shared" si="8"/>
        <v>10.836628376189534</v>
      </c>
      <c r="G40" s="117">
        <f t="shared" si="8"/>
        <v>15.050872744707686</v>
      </c>
      <c r="H40" s="117">
        <f t="shared" si="8"/>
        <v>4.5152618234123052</v>
      </c>
      <c r="I40" s="117">
        <f t="shared" si="8"/>
        <v>3.1606832763886139</v>
      </c>
      <c r="J40" s="117">
        <f t="shared" si="8"/>
        <v>0.90305236468246097</v>
      </c>
      <c r="K40" s="117">
        <f t="shared" si="8"/>
        <v>0.45152618234123049</v>
      </c>
      <c r="L40" s="117">
        <f t="shared" si="8"/>
        <v>0</v>
      </c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1:26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1:26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spans="1:26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x14ac:dyDescent="0.2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x14ac:dyDescent="0.2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x14ac:dyDescent="0.25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x14ac:dyDescent="0.2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x14ac:dyDescent="0.2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x14ac:dyDescent="0.2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x14ac:dyDescent="0.2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x14ac:dyDescent="0.2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spans="1:26" x14ac:dyDescent="0.2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spans="1:26" x14ac:dyDescent="0.2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spans="1:26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spans="1:26" x14ac:dyDescent="0.25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spans="1:26" x14ac:dyDescent="0.2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spans="1:26" x14ac:dyDescent="0.2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1:26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spans="1:26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spans="1:26" x14ac:dyDescent="0.25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spans="1:26" x14ac:dyDescent="0.2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spans="1:26" x14ac:dyDescent="0.2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spans="1:26" x14ac:dyDescent="0.2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spans="1:26" x14ac:dyDescent="0.2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spans="1:26" x14ac:dyDescent="0.25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spans="1:26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spans="1:26" x14ac:dyDescent="0.2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spans="1:26" x14ac:dyDescent="0.2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spans="1:26" x14ac:dyDescent="0.2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spans="1:26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spans="1:26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spans="1:26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spans="1:26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spans="1:26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spans="1:26" x14ac:dyDescent="0.2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spans="1:26" x14ac:dyDescent="0.25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x14ac:dyDescent="0.25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x14ac:dyDescent="0.25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</sheetData>
  <mergeCells count="15">
    <mergeCell ref="M18:P19"/>
    <mergeCell ref="B2:L2"/>
    <mergeCell ref="B7:M7"/>
    <mergeCell ref="B9:K9"/>
    <mergeCell ref="C33:L33"/>
    <mergeCell ref="E12:E28"/>
    <mergeCell ref="C12:C28"/>
    <mergeCell ref="B12:B28"/>
    <mergeCell ref="F12:F28"/>
    <mergeCell ref="G12:G28"/>
    <mergeCell ref="H12:H28"/>
    <mergeCell ref="I12:I28"/>
    <mergeCell ref="J12:J28"/>
    <mergeCell ref="K12:K28"/>
    <mergeCell ref="D12:D28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2" r:id="rId3" name="Scroll Bar 6">
              <controlPr defaultSize="0" autoPict="0">
                <anchor moveWithCells="1">
                  <from>
                    <xdr:col>1</xdr:col>
                    <xdr:colOff>182880</xdr:colOff>
                    <xdr:row>11</xdr:row>
                    <xdr:rowOff>114300</xdr:rowOff>
                  </from>
                  <to>
                    <xdr:col>1</xdr:col>
                    <xdr:colOff>365760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4" name="Scroll Bar 7">
              <controlPr defaultSize="0" autoPict="0">
                <anchor moveWithCells="1">
                  <from>
                    <xdr:col>2</xdr:col>
                    <xdr:colOff>190500</xdr:colOff>
                    <xdr:row>11</xdr:row>
                    <xdr:rowOff>106680</xdr:rowOff>
                  </from>
                  <to>
                    <xdr:col>2</xdr:col>
                    <xdr:colOff>373380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Scroll Bar 8">
              <controlPr defaultSize="0" autoPict="0">
                <anchor moveWithCells="1">
                  <from>
                    <xdr:col>3</xdr:col>
                    <xdr:colOff>190500</xdr:colOff>
                    <xdr:row>11</xdr:row>
                    <xdr:rowOff>114300</xdr:rowOff>
                  </from>
                  <to>
                    <xdr:col>3</xdr:col>
                    <xdr:colOff>373380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Scroll Bar 9">
              <controlPr defaultSize="0" autoPict="0">
                <anchor moveWithCells="1">
                  <from>
                    <xdr:col>4</xdr:col>
                    <xdr:colOff>213360</xdr:colOff>
                    <xdr:row>11</xdr:row>
                    <xdr:rowOff>121920</xdr:rowOff>
                  </from>
                  <to>
                    <xdr:col>4</xdr:col>
                    <xdr:colOff>396240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Scroll Bar 10">
              <controlPr defaultSize="0" autoPict="0">
                <anchor moveWithCells="1">
                  <from>
                    <xdr:col>5</xdr:col>
                    <xdr:colOff>190500</xdr:colOff>
                    <xdr:row>11</xdr:row>
                    <xdr:rowOff>137160</xdr:rowOff>
                  </from>
                  <to>
                    <xdr:col>5</xdr:col>
                    <xdr:colOff>373380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Scroll Bar 11">
              <controlPr defaultSize="0" autoPict="0">
                <anchor moveWithCells="1">
                  <from>
                    <xdr:col>6</xdr:col>
                    <xdr:colOff>213360</xdr:colOff>
                    <xdr:row>11</xdr:row>
                    <xdr:rowOff>137160</xdr:rowOff>
                  </from>
                  <to>
                    <xdr:col>6</xdr:col>
                    <xdr:colOff>396240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9" name="Scroll Bar 12">
              <controlPr defaultSize="0" autoPict="0">
                <anchor moveWithCells="1">
                  <from>
                    <xdr:col>7</xdr:col>
                    <xdr:colOff>220980</xdr:colOff>
                    <xdr:row>11</xdr:row>
                    <xdr:rowOff>106680</xdr:rowOff>
                  </from>
                  <to>
                    <xdr:col>7</xdr:col>
                    <xdr:colOff>403860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Scroll Bar 13">
              <controlPr defaultSize="0" autoPict="0">
                <anchor moveWithCells="1">
                  <from>
                    <xdr:col>8</xdr:col>
                    <xdr:colOff>198120</xdr:colOff>
                    <xdr:row>11</xdr:row>
                    <xdr:rowOff>114300</xdr:rowOff>
                  </from>
                  <to>
                    <xdr:col>8</xdr:col>
                    <xdr:colOff>381000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1" name="Scroll Bar 14">
              <controlPr defaultSize="0" autoPict="0">
                <anchor moveWithCells="1">
                  <from>
                    <xdr:col>9</xdr:col>
                    <xdr:colOff>182880</xdr:colOff>
                    <xdr:row>11</xdr:row>
                    <xdr:rowOff>106680</xdr:rowOff>
                  </from>
                  <to>
                    <xdr:col>9</xdr:col>
                    <xdr:colOff>365760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2" name="Scroll Bar 15">
              <controlPr defaultSize="0" autoPict="0">
                <anchor moveWithCells="1">
                  <from>
                    <xdr:col>10</xdr:col>
                    <xdr:colOff>220980</xdr:colOff>
                    <xdr:row>11</xdr:row>
                    <xdr:rowOff>137160</xdr:rowOff>
                  </from>
                  <to>
                    <xdr:col>10</xdr:col>
                    <xdr:colOff>403860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3" name="List Box 17">
              <controlPr defaultSize="0" autoLine="0" autoPict="0">
                <anchor moveWithCells="1">
                  <from>
                    <xdr:col>12</xdr:col>
                    <xdr:colOff>30480</xdr:colOff>
                    <xdr:row>21</xdr:row>
                    <xdr:rowOff>91440</xdr:rowOff>
                  </from>
                  <to>
                    <xdr:col>13</xdr:col>
                    <xdr:colOff>15240</xdr:colOff>
                    <xdr:row>26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J580"/>
  <sheetViews>
    <sheetView workbookViewId="0">
      <pane ySplit="1" topLeftCell="A2" activePane="bottomLeft" state="frozen"/>
      <selection pane="bottomLeft" activeCell="E2" sqref="E2:E580"/>
    </sheetView>
  </sheetViews>
  <sheetFormatPr defaultRowHeight="13.2" x14ac:dyDescent="0.25"/>
  <cols>
    <col min="1" max="1" width="43.33203125" bestFit="1" customWidth="1"/>
    <col min="2" max="2" width="11" style="11" customWidth="1"/>
    <col min="3" max="7" width="9.109375" style="11" customWidth="1"/>
  </cols>
  <sheetData>
    <row r="1" spans="1:7" s="12" customFormat="1" x14ac:dyDescent="0.25">
      <c r="A1" s="12" t="s">
        <v>12</v>
      </c>
      <c r="B1" s="12">
        <v>2</v>
      </c>
      <c r="C1" s="12">
        <v>5</v>
      </c>
      <c r="D1" s="12">
        <v>10</v>
      </c>
      <c r="E1" s="12">
        <v>20</v>
      </c>
      <c r="F1" s="12">
        <v>50</v>
      </c>
      <c r="G1" s="12">
        <v>100</v>
      </c>
    </row>
    <row r="2" spans="1:7" s="12" customFormat="1" x14ac:dyDescent="0.25">
      <c r="A2" s="12" t="s">
        <v>150</v>
      </c>
      <c r="B2" s="11">
        <v>39.4</v>
      </c>
      <c r="C2" s="11">
        <v>62</v>
      </c>
      <c r="D2" s="11">
        <v>76.599999999999994</v>
      </c>
      <c r="E2" s="11">
        <v>91.8</v>
      </c>
      <c r="F2" s="11">
        <v>110.4</v>
      </c>
      <c r="G2" s="11">
        <v>124.9</v>
      </c>
    </row>
    <row r="3" spans="1:7" s="12" customFormat="1" x14ac:dyDescent="0.25">
      <c r="A3" s="12" t="s">
        <v>151</v>
      </c>
      <c r="B3" s="11">
        <v>36.299999999999997</v>
      </c>
      <c r="C3" s="11">
        <v>48.6</v>
      </c>
      <c r="D3" s="11">
        <v>56.6</v>
      </c>
      <c r="E3" s="11">
        <v>64.8</v>
      </c>
      <c r="F3" s="11">
        <v>75</v>
      </c>
      <c r="G3" s="11">
        <v>82.9</v>
      </c>
    </row>
    <row r="4" spans="1:7" s="12" customFormat="1" x14ac:dyDescent="0.25">
      <c r="A4" s="12" t="s">
        <v>152</v>
      </c>
      <c r="B4" s="11">
        <v>36.9</v>
      </c>
      <c r="C4" s="11">
        <v>47.7</v>
      </c>
      <c r="D4" s="11">
        <v>54.7</v>
      </c>
      <c r="E4" s="11">
        <v>61.9</v>
      </c>
      <c r="F4" s="11">
        <v>70.8</v>
      </c>
      <c r="G4" s="11">
        <v>77.8</v>
      </c>
    </row>
    <row r="5" spans="1:7" s="12" customFormat="1" x14ac:dyDescent="0.25">
      <c r="A5" s="12" t="s">
        <v>153</v>
      </c>
      <c r="B5" s="11">
        <v>35.1</v>
      </c>
      <c r="C5" s="11">
        <v>51.1</v>
      </c>
      <c r="D5" s="11">
        <v>61.5</v>
      </c>
      <c r="E5" s="11">
        <v>72.2</v>
      </c>
      <c r="F5" s="11">
        <v>85.4</v>
      </c>
      <c r="G5" s="11">
        <v>95.7</v>
      </c>
    </row>
    <row r="6" spans="1:7" s="12" customFormat="1" x14ac:dyDescent="0.25">
      <c r="A6" s="12" t="s">
        <v>154</v>
      </c>
      <c r="B6" s="11">
        <v>33.4</v>
      </c>
      <c r="C6" s="11">
        <v>44.4</v>
      </c>
      <c r="D6" s="11">
        <v>51.5</v>
      </c>
      <c r="E6" s="11">
        <v>58.9</v>
      </c>
      <c r="F6" s="11">
        <v>67.900000000000006</v>
      </c>
      <c r="G6" s="11">
        <v>75</v>
      </c>
    </row>
    <row r="7" spans="1:7" s="12" customFormat="1" x14ac:dyDescent="0.25">
      <c r="A7" s="12" t="s">
        <v>155</v>
      </c>
      <c r="B7" s="11">
        <v>39.5</v>
      </c>
      <c r="C7" s="11">
        <v>57.3</v>
      </c>
      <c r="D7" s="11">
        <v>68.7</v>
      </c>
      <c r="E7" s="11">
        <v>80.599999999999994</v>
      </c>
      <c r="F7" s="11">
        <v>95.2</v>
      </c>
      <c r="G7" s="11">
        <v>106.7</v>
      </c>
    </row>
    <row r="8" spans="1:7" s="12" customFormat="1" x14ac:dyDescent="0.25">
      <c r="A8" s="12" t="s">
        <v>156</v>
      </c>
      <c r="B8" s="11">
        <v>35.6</v>
      </c>
      <c r="C8" s="11">
        <v>48.4</v>
      </c>
      <c r="D8" s="11">
        <v>56.7</v>
      </c>
      <c r="E8" s="11">
        <v>65.3</v>
      </c>
      <c r="F8" s="11">
        <v>75.900000000000006</v>
      </c>
      <c r="G8" s="11">
        <v>84.1</v>
      </c>
    </row>
    <row r="9" spans="1:7" s="12" customFormat="1" x14ac:dyDescent="0.25">
      <c r="A9" s="12" t="s">
        <v>157</v>
      </c>
      <c r="B9" s="11">
        <v>37.9</v>
      </c>
      <c r="C9" s="11">
        <v>53.7</v>
      </c>
      <c r="D9" s="11">
        <v>63.8</v>
      </c>
      <c r="E9" s="11">
        <v>74.400000000000006</v>
      </c>
      <c r="F9" s="11">
        <v>87.3</v>
      </c>
      <c r="G9" s="11">
        <v>97.4</v>
      </c>
    </row>
    <row r="10" spans="1:7" s="12" customFormat="1" x14ac:dyDescent="0.25">
      <c r="A10" s="12" t="s">
        <v>158</v>
      </c>
      <c r="B10" s="11">
        <v>32.1</v>
      </c>
      <c r="C10" s="11">
        <v>45.2</v>
      </c>
      <c r="D10" s="11">
        <v>53.7</v>
      </c>
      <c r="E10" s="11">
        <v>62.5</v>
      </c>
      <c r="F10" s="11">
        <v>73.3</v>
      </c>
      <c r="G10" s="11">
        <v>81.8</v>
      </c>
    </row>
    <row r="11" spans="1:7" s="12" customFormat="1" x14ac:dyDescent="0.25">
      <c r="A11" s="12" t="s">
        <v>159</v>
      </c>
      <c r="B11" s="11">
        <v>72.599999999999994</v>
      </c>
      <c r="C11" s="11">
        <v>102</v>
      </c>
      <c r="D11" s="11">
        <v>120.9</v>
      </c>
      <c r="E11" s="11">
        <v>140.5</v>
      </c>
      <c r="F11" s="11">
        <v>164.7</v>
      </c>
      <c r="G11" s="11">
        <v>183.5</v>
      </c>
    </row>
    <row r="12" spans="1:7" s="12" customFormat="1" x14ac:dyDescent="0.25">
      <c r="A12" s="12" t="s">
        <v>160</v>
      </c>
      <c r="B12" s="11">
        <v>42.6</v>
      </c>
      <c r="C12" s="11">
        <v>57.8</v>
      </c>
      <c r="D12" s="11">
        <v>67.5</v>
      </c>
      <c r="E12" s="11">
        <v>77.7</v>
      </c>
      <c r="F12" s="11">
        <v>90.2</v>
      </c>
      <c r="G12" s="11">
        <v>99.9</v>
      </c>
    </row>
    <row r="13" spans="1:7" s="12" customFormat="1" x14ac:dyDescent="0.25">
      <c r="A13" s="12" t="s">
        <v>161</v>
      </c>
      <c r="B13" s="11">
        <v>38.6</v>
      </c>
      <c r="C13" s="11">
        <v>52.9</v>
      </c>
      <c r="D13" s="11">
        <v>62</v>
      </c>
      <c r="E13" s="11">
        <v>71.599999999999994</v>
      </c>
      <c r="F13" s="11">
        <v>83.3</v>
      </c>
      <c r="G13" s="11">
        <v>92.4</v>
      </c>
    </row>
    <row r="14" spans="1:7" s="12" customFormat="1" x14ac:dyDescent="0.25">
      <c r="A14" s="12" t="s">
        <v>162</v>
      </c>
      <c r="B14" s="11">
        <v>32.9</v>
      </c>
      <c r="C14" s="11">
        <v>46.4</v>
      </c>
      <c r="D14" s="11">
        <v>55.1</v>
      </c>
      <c r="E14" s="11">
        <v>64.099999999999994</v>
      </c>
      <c r="F14" s="11">
        <v>75.2</v>
      </c>
      <c r="G14" s="11">
        <v>83.9</v>
      </c>
    </row>
    <row r="15" spans="1:7" s="12" customFormat="1" x14ac:dyDescent="0.25">
      <c r="A15" s="12" t="s">
        <v>163</v>
      </c>
      <c r="B15" s="11">
        <v>42.9</v>
      </c>
      <c r="C15" s="11">
        <v>56.7</v>
      </c>
      <c r="D15" s="11">
        <v>65.5</v>
      </c>
      <c r="E15" s="11">
        <v>74.8</v>
      </c>
      <c r="F15" s="11">
        <v>86.1</v>
      </c>
      <c r="G15" s="11">
        <v>95</v>
      </c>
    </row>
    <row r="16" spans="1:7" s="12" customFormat="1" x14ac:dyDescent="0.25">
      <c r="A16" s="12" t="s">
        <v>164</v>
      </c>
      <c r="B16" s="11">
        <v>35.6</v>
      </c>
      <c r="C16" s="11">
        <v>47.3</v>
      </c>
      <c r="D16" s="11">
        <v>54.8</v>
      </c>
      <c r="E16" s="11">
        <v>62.6</v>
      </c>
      <c r="F16" s="11">
        <v>72.099999999999994</v>
      </c>
      <c r="G16" s="11">
        <v>79.599999999999994</v>
      </c>
    </row>
    <row r="17" spans="1:7" s="12" customFormat="1" x14ac:dyDescent="0.25">
      <c r="A17" s="12" t="s">
        <v>165</v>
      </c>
      <c r="B17" s="11">
        <v>34.700000000000003</v>
      </c>
      <c r="C17" s="11">
        <v>49</v>
      </c>
      <c r="D17" s="11">
        <v>58.2</v>
      </c>
      <c r="E17" s="11">
        <v>67.7</v>
      </c>
      <c r="F17" s="11">
        <v>79.5</v>
      </c>
      <c r="G17" s="11">
        <v>88.6</v>
      </c>
    </row>
    <row r="18" spans="1:7" s="12" customFormat="1" x14ac:dyDescent="0.25">
      <c r="A18" s="12" t="s">
        <v>166</v>
      </c>
      <c r="B18" s="11">
        <v>31.9</v>
      </c>
      <c r="C18" s="11">
        <v>41.6</v>
      </c>
      <c r="D18" s="11">
        <v>47.8</v>
      </c>
      <c r="E18" s="11">
        <v>54.2</v>
      </c>
      <c r="F18" s="11">
        <v>62.2</v>
      </c>
      <c r="G18" s="11">
        <v>68.400000000000006</v>
      </c>
    </row>
    <row r="19" spans="1:7" s="12" customFormat="1" x14ac:dyDescent="0.25">
      <c r="A19" s="12" t="s">
        <v>167</v>
      </c>
      <c r="B19" s="11">
        <v>39</v>
      </c>
      <c r="C19" s="11">
        <v>52.2</v>
      </c>
      <c r="D19" s="11">
        <v>60.7</v>
      </c>
      <c r="E19" s="11">
        <v>69.599999999999994</v>
      </c>
      <c r="F19" s="11">
        <v>80.5</v>
      </c>
      <c r="G19" s="11">
        <v>89</v>
      </c>
    </row>
    <row r="20" spans="1:7" s="12" customFormat="1" x14ac:dyDescent="0.25">
      <c r="A20" s="12" t="s">
        <v>168</v>
      </c>
      <c r="B20" s="11">
        <v>37</v>
      </c>
      <c r="C20" s="11">
        <v>52.2</v>
      </c>
      <c r="D20" s="11">
        <v>62</v>
      </c>
      <c r="E20" s="11">
        <v>72.2</v>
      </c>
      <c r="F20" s="11">
        <v>84.7</v>
      </c>
      <c r="G20" s="11">
        <v>94.5</v>
      </c>
    </row>
    <row r="21" spans="1:7" s="12" customFormat="1" x14ac:dyDescent="0.25">
      <c r="A21" s="12" t="s">
        <v>169</v>
      </c>
      <c r="B21" s="11">
        <v>35.1</v>
      </c>
      <c r="C21" s="11">
        <v>49.8</v>
      </c>
      <c r="D21" s="11">
        <v>59.3</v>
      </c>
      <c r="E21" s="11">
        <v>69.099999999999994</v>
      </c>
      <c r="F21" s="11">
        <v>81.3</v>
      </c>
      <c r="G21" s="11">
        <v>90.7</v>
      </c>
    </row>
    <row r="22" spans="1:7" s="12" customFormat="1" x14ac:dyDescent="0.25">
      <c r="A22" s="12" t="s">
        <v>170</v>
      </c>
      <c r="B22" s="11">
        <v>30.4</v>
      </c>
      <c r="C22" s="11">
        <v>42.7</v>
      </c>
      <c r="D22" s="11">
        <v>50.7</v>
      </c>
      <c r="E22" s="11">
        <v>58.9</v>
      </c>
      <c r="F22" s="11">
        <v>69.099999999999994</v>
      </c>
      <c r="G22" s="11">
        <v>77</v>
      </c>
    </row>
    <row r="23" spans="1:7" s="12" customFormat="1" x14ac:dyDescent="0.25">
      <c r="A23" s="12" t="s">
        <v>171</v>
      </c>
      <c r="B23" s="11">
        <v>66.8</v>
      </c>
      <c r="C23" s="11">
        <v>95</v>
      </c>
      <c r="D23" s="11">
        <v>113.1</v>
      </c>
      <c r="E23" s="11">
        <v>132</v>
      </c>
      <c r="F23" s="11">
        <v>155.1</v>
      </c>
      <c r="G23" s="11">
        <v>173.2</v>
      </c>
    </row>
    <row r="24" spans="1:7" s="12" customFormat="1" x14ac:dyDescent="0.25">
      <c r="A24" s="12" t="s">
        <v>172</v>
      </c>
      <c r="B24" s="11">
        <v>32.799999999999997</v>
      </c>
      <c r="C24" s="11">
        <v>43.9</v>
      </c>
      <c r="D24" s="11">
        <v>51.1</v>
      </c>
      <c r="E24" s="11">
        <v>58.6</v>
      </c>
      <c r="F24" s="11">
        <v>67.7</v>
      </c>
      <c r="G24" s="11">
        <v>74.900000000000006</v>
      </c>
    </row>
    <row r="25" spans="1:7" s="12" customFormat="1" x14ac:dyDescent="0.25">
      <c r="A25" s="12" t="s">
        <v>173</v>
      </c>
      <c r="B25" s="11">
        <v>36.5</v>
      </c>
      <c r="C25" s="11">
        <v>50.9</v>
      </c>
      <c r="D25" s="11">
        <v>60.1</v>
      </c>
      <c r="E25" s="11">
        <v>69.7</v>
      </c>
      <c r="F25" s="11">
        <v>81.5</v>
      </c>
      <c r="G25" s="11">
        <v>90.7</v>
      </c>
    </row>
    <row r="26" spans="1:7" s="12" customFormat="1" x14ac:dyDescent="0.25">
      <c r="A26" s="12" t="s">
        <v>174</v>
      </c>
      <c r="B26" s="11">
        <v>36.4</v>
      </c>
      <c r="C26" s="11">
        <v>49.6</v>
      </c>
      <c r="D26" s="11">
        <v>58</v>
      </c>
      <c r="E26" s="11">
        <v>66.8</v>
      </c>
      <c r="F26" s="11">
        <v>77.7</v>
      </c>
      <c r="G26" s="11">
        <v>86.1</v>
      </c>
    </row>
    <row r="27" spans="1:7" s="12" customFormat="1" x14ac:dyDescent="0.25">
      <c r="A27" s="12" t="s">
        <v>175</v>
      </c>
      <c r="B27" s="11">
        <v>35.299999999999997</v>
      </c>
      <c r="C27" s="11">
        <v>49</v>
      </c>
      <c r="D27" s="11">
        <v>57.8</v>
      </c>
      <c r="E27" s="11">
        <v>67</v>
      </c>
      <c r="F27" s="11">
        <v>78.3</v>
      </c>
      <c r="G27" s="11">
        <v>87.1</v>
      </c>
    </row>
    <row r="28" spans="1:7" s="12" customFormat="1" x14ac:dyDescent="0.25">
      <c r="A28" s="12" t="s">
        <v>176</v>
      </c>
      <c r="B28" s="11">
        <v>40.200000000000003</v>
      </c>
      <c r="C28" s="11">
        <v>59.3</v>
      </c>
      <c r="D28" s="11">
        <v>71.599999999999994</v>
      </c>
      <c r="E28" s="11">
        <v>84.4</v>
      </c>
      <c r="F28" s="11">
        <v>100.1</v>
      </c>
      <c r="G28" s="11">
        <v>112.4</v>
      </c>
    </row>
    <row r="29" spans="1:7" s="12" customFormat="1" x14ac:dyDescent="0.25">
      <c r="A29" s="12" t="s">
        <v>177</v>
      </c>
      <c r="B29" s="11">
        <v>39.200000000000003</v>
      </c>
      <c r="C29" s="11">
        <v>51.6</v>
      </c>
      <c r="D29" s="11">
        <v>59.6</v>
      </c>
      <c r="E29" s="11">
        <v>67.8</v>
      </c>
      <c r="F29" s="11">
        <v>78</v>
      </c>
      <c r="G29" s="11">
        <v>86</v>
      </c>
    </row>
    <row r="30" spans="1:7" s="12" customFormat="1" x14ac:dyDescent="0.25">
      <c r="A30" s="12" t="s">
        <v>178</v>
      </c>
      <c r="B30" s="11">
        <v>40.1</v>
      </c>
      <c r="C30" s="11">
        <v>57.4</v>
      </c>
      <c r="D30" s="11">
        <v>68.5</v>
      </c>
      <c r="E30" s="11">
        <v>80</v>
      </c>
      <c r="F30" s="11">
        <v>94.2</v>
      </c>
      <c r="G30" s="11">
        <v>105.2</v>
      </c>
    </row>
    <row r="31" spans="1:7" s="12" customFormat="1" x14ac:dyDescent="0.25">
      <c r="A31" s="12" t="s">
        <v>179</v>
      </c>
      <c r="B31" s="11">
        <v>31.8</v>
      </c>
      <c r="C31" s="11">
        <v>44.4</v>
      </c>
      <c r="D31" s="11">
        <v>52.4</v>
      </c>
      <c r="E31" s="11">
        <v>60.8</v>
      </c>
      <c r="F31" s="11">
        <v>71.2</v>
      </c>
      <c r="G31" s="11">
        <v>79.2</v>
      </c>
    </row>
    <row r="32" spans="1:7" s="12" customFormat="1" x14ac:dyDescent="0.25">
      <c r="A32" s="12" t="s">
        <v>180</v>
      </c>
      <c r="B32" s="11">
        <v>35.6</v>
      </c>
      <c r="C32" s="11">
        <v>48.5</v>
      </c>
      <c r="D32" s="11">
        <v>56.7</v>
      </c>
      <c r="E32" s="11">
        <v>65.3</v>
      </c>
      <c r="F32" s="11">
        <v>75.900000000000006</v>
      </c>
      <c r="G32" s="11">
        <v>84.2</v>
      </c>
    </row>
    <row r="33" spans="1:7" s="12" customFormat="1" x14ac:dyDescent="0.25">
      <c r="A33" s="12" t="s">
        <v>181</v>
      </c>
      <c r="B33" s="11">
        <v>41</v>
      </c>
      <c r="C33" s="11">
        <v>56.8</v>
      </c>
      <c r="D33" s="11">
        <v>66.900000000000006</v>
      </c>
      <c r="E33" s="11">
        <v>77.400000000000006</v>
      </c>
      <c r="F33" s="11">
        <v>90.4</v>
      </c>
      <c r="G33" s="11">
        <v>100.5</v>
      </c>
    </row>
    <row r="34" spans="1:7" s="12" customFormat="1" x14ac:dyDescent="0.25">
      <c r="A34" s="12" t="s">
        <v>549</v>
      </c>
      <c r="B34" s="11">
        <v>42.2</v>
      </c>
      <c r="C34" s="11">
        <v>59</v>
      </c>
      <c r="D34" s="11">
        <v>69.8</v>
      </c>
      <c r="E34" s="11">
        <v>81</v>
      </c>
      <c r="F34" s="11">
        <v>94.8</v>
      </c>
      <c r="G34" s="11">
        <v>105.6</v>
      </c>
    </row>
    <row r="35" spans="1:7" s="12" customFormat="1" x14ac:dyDescent="0.25">
      <c r="A35" s="12" t="s">
        <v>182</v>
      </c>
      <c r="B35" s="11">
        <v>36</v>
      </c>
      <c r="C35" s="11">
        <v>46.9</v>
      </c>
      <c r="D35" s="11">
        <v>53.9</v>
      </c>
      <c r="E35" s="11">
        <v>61.2</v>
      </c>
      <c r="F35" s="11">
        <v>70.099999999999994</v>
      </c>
      <c r="G35" s="11">
        <v>77.099999999999994</v>
      </c>
    </row>
    <row r="36" spans="1:7" s="12" customFormat="1" x14ac:dyDescent="0.25">
      <c r="A36" s="12" t="s">
        <v>183</v>
      </c>
      <c r="B36" s="11">
        <v>32.700000000000003</v>
      </c>
      <c r="C36" s="11">
        <v>46.2</v>
      </c>
      <c r="D36" s="11">
        <v>54.9</v>
      </c>
      <c r="E36" s="11">
        <v>63.9</v>
      </c>
      <c r="F36" s="11">
        <v>75</v>
      </c>
      <c r="G36" s="11">
        <v>83.7</v>
      </c>
    </row>
    <row r="37" spans="1:7" s="12" customFormat="1" x14ac:dyDescent="0.25">
      <c r="A37" s="12" t="s">
        <v>184</v>
      </c>
      <c r="B37" s="11">
        <v>35.200000000000003</v>
      </c>
      <c r="C37" s="11">
        <v>48.6</v>
      </c>
      <c r="D37" s="11">
        <v>57.3</v>
      </c>
      <c r="E37" s="11">
        <v>66.3</v>
      </c>
      <c r="F37" s="11">
        <v>77.3</v>
      </c>
      <c r="G37" s="11">
        <v>85.9</v>
      </c>
    </row>
    <row r="38" spans="1:7" s="12" customFormat="1" x14ac:dyDescent="0.25">
      <c r="A38" s="12" t="s">
        <v>185</v>
      </c>
      <c r="B38" s="11">
        <v>32.799999999999997</v>
      </c>
      <c r="C38" s="11">
        <v>45.4</v>
      </c>
      <c r="D38" s="11">
        <v>53.4</v>
      </c>
      <c r="E38" s="11">
        <v>61.8</v>
      </c>
      <c r="F38" s="11">
        <v>72.099999999999994</v>
      </c>
      <c r="G38" s="11">
        <v>80.2</v>
      </c>
    </row>
    <row r="39" spans="1:7" s="12" customFormat="1" x14ac:dyDescent="0.25">
      <c r="A39" s="12" t="s">
        <v>186</v>
      </c>
      <c r="B39" s="11">
        <v>37.299999999999997</v>
      </c>
      <c r="C39" s="11">
        <v>53.2</v>
      </c>
      <c r="D39" s="11">
        <v>63.4</v>
      </c>
      <c r="E39" s="11">
        <v>74</v>
      </c>
      <c r="F39" s="11">
        <v>87</v>
      </c>
      <c r="G39" s="11">
        <v>97.3</v>
      </c>
    </row>
    <row r="40" spans="1:7" s="12" customFormat="1" x14ac:dyDescent="0.25">
      <c r="A40" s="12" t="s">
        <v>187</v>
      </c>
      <c r="B40" s="11">
        <v>33.4</v>
      </c>
      <c r="C40" s="11">
        <v>43.8</v>
      </c>
      <c r="D40" s="11">
        <v>53.8</v>
      </c>
      <c r="E40" s="11">
        <v>62.1</v>
      </c>
      <c r="F40" s="11">
        <v>72.3</v>
      </c>
      <c r="G40" s="11">
        <v>80.2</v>
      </c>
    </row>
    <row r="41" spans="1:7" s="12" customFormat="1" x14ac:dyDescent="0.25">
      <c r="A41" s="12" t="s">
        <v>188</v>
      </c>
      <c r="B41" s="11">
        <v>35.700000000000003</v>
      </c>
      <c r="C41" s="11">
        <v>48.4</v>
      </c>
      <c r="D41" s="11">
        <v>56.5</v>
      </c>
      <c r="E41" s="11">
        <v>65</v>
      </c>
      <c r="F41" s="11">
        <v>75.400000000000006</v>
      </c>
      <c r="G41" s="11">
        <v>83.6</v>
      </c>
    </row>
    <row r="42" spans="1:7" s="12" customFormat="1" x14ac:dyDescent="0.25">
      <c r="A42" s="12" t="s">
        <v>189</v>
      </c>
      <c r="B42" s="11">
        <v>35.6</v>
      </c>
      <c r="C42" s="11">
        <v>49.1</v>
      </c>
      <c r="D42" s="11">
        <v>57.8</v>
      </c>
      <c r="E42" s="11">
        <v>66.900000000000006</v>
      </c>
      <c r="F42" s="11">
        <v>78</v>
      </c>
      <c r="G42" s="11">
        <v>86.7</v>
      </c>
    </row>
    <row r="43" spans="1:7" s="12" customFormat="1" x14ac:dyDescent="0.25">
      <c r="A43" s="12" t="s">
        <v>190</v>
      </c>
      <c r="B43" s="11">
        <v>39.799999999999997</v>
      </c>
      <c r="C43" s="11">
        <v>55.9</v>
      </c>
      <c r="D43" s="11">
        <v>66.2</v>
      </c>
      <c r="E43" s="11">
        <v>76.900000000000006</v>
      </c>
      <c r="F43" s="11">
        <v>90.1</v>
      </c>
      <c r="G43" s="11">
        <v>100.4</v>
      </c>
    </row>
    <row r="44" spans="1:7" s="12" customFormat="1" x14ac:dyDescent="0.25">
      <c r="A44" s="12" t="s">
        <v>191</v>
      </c>
      <c r="B44" s="11">
        <v>35.9</v>
      </c>
      <c r="C44" s="11">
        <v>50.8</v>
      </c>
      <c r="D44" s="11">
        <v>60.3</v>
      </c>
      <c r="E44" s="11">
        <v>70.2</v>
      </c>
      <c r="F44" s="11">
        <v>82.4</v>
      </c>
      <c r="G44" s="11">
        <v>91.9</v>
      </c>
    </row>
    <row r="45" spans="1:7" s="12" customFormat="1" x14ac:dyDescent="0.25">
      <c r="A45" s="12" t="s">
        <v>192</v>
      </c>
      <c r="B45" s="11">
        <v>36.4</v>
      </c>
      <c r="C45" s="11">
        <v>48.8</v>
      </c>
      <c r="D45" s="11">
        <v>56.7</v>
      </c>
      <c r="E45" s="11">
        <v>65</v>
      </c>
      <c r="F45" s="11">
        <v>75.2</v>
      </c>
      <c r="G45" s="11">
        <v>83.1</v>
      </c>
    </row>
    <row r="46" spans="1:7" s="12" customFormat="1" x14ac:dyDescent="0.25">
      <c r="A46" s="12" t="s">
        <v>193</v>
      </c>
      <c r="B46" s="11">
        <v>36.4</v>
      </c>
      <c r="C46" s="11">
        <v>48.5</v>
      </c>
      <c r="D46" s="11">
        <v>56.2</v>
      </c>
      <c r="E46" s="11">
        <v>64.2</v>
      </c>
      <c r="F46" s="11">
        <v>74.099999999999994</v>
      </c>
      <c r="G46" s="11">
        <v>81.900000000000006</v>
      </c>
    </row>
    <row r="47" spans="1:7" s="12" customFormat="1" x14ac:dyDescent="0.25">
      <c r="A47" s="12" t="s">
        <v>194</v>
      </c>
      <c r="B47" s="11">
        <v>34.6</v>
      </c>
      <c r="C47" s="11">
        <v>47.3</v>
      </c>
      <c r="D47" s="11">
        <v>55.4</v>
      </c>
      <c r="E47" s="11">
        <v>63.8</v>
      </c>
      <c r="F47" s="11">
        <v>74.2</v>
      </c>
      <c r="G47" s="11">
        <v>82.3</v>
      </c>
    </row>
    <row r="48" spans="1:7" s="12" customFormat="1" x14ac:dyDescent="0.25">
      <c r="A48" s="12" t="s">
        <v>195</v>
      </c>
      <c r="B48" s="11">
        <v>32.4</v>
      </c>
      <c r="C48" s="11">
        <v>43.7</v>
      </c>
      <c r="D48" s="11">
        <v>50.9</v>
      </c>
      <c r="E48" s="11">
        <v>58.5</v>
      </c>
      <c r="F48" s="11">
        <v>67.7</v>
      </c>
      <c r="G48" s="11">
        <v>75</v>
      </c>
    </row>
    <row r="49" spans="1:7" s="12" customFormat="1" x14ac:dyDescent="0.25">
      <c r="A49" s="22" t="s">
        <v>216</v>
      </c>
      <c r="B49" s="11">
        <v>34</v>
      </c>
      <c r="C49" s="11">
        <v>45.5</v>
      </c>
      <c r="D49" s="11">
        <v>52.9</v>
      </c>
      <c r="E49" s="11">
        <v>60.6</v>
      </c>
      <c r="F49" s="11">
        <v>70</v>
      </c>
      <c r="G49" s="11">
        <v>77.400000000000006</v>
      </c>
    </row>
    <row r="50" spans="1:7" s="12" customFormat="1" x14ac:dyDescent="0.25">
      <c r="A50" s="22" t="s">
        <v>196</v>
      </c>
      <c r="B50" s="11">
        <v>34.700000000000003</v>
      </c>
      <c r="C50" s="11">
        <v>47.5</v>
      </c>
      <c r="D50" s="11">
        <v>55.8</v>
      </c>
      <c r="E50" s="11">
        <v>64.400000000000006</v>
      </c>
      <c r="F50" s="11">
        <v>74.900000000000006</v>
      </c>
      <c r="G50" s="11">
        <v>83.1</v>
      </c>
    </row>
    <row r="51" spans="1:7" s="12" customFormat="1" x14ac:dyDescent="0.25">
      <c r="A51" s="12" t="s">
        <v>197</v>
      </c>
      <c r="B51" s="11">
        <v>34.9</v>
      </c>
      <c r="C51" s="11">
        <v>48.4</v>
      </c>
      <c r="D51" s="11">
        <v>57</v>
      </c>
      <c r="E51" s="11">
        <v>66</v>
      </c>
      <c r="F51" s="11">
        <v>77</v>
      </c>
      <c r="G51" s="11">
        <v>85.7</v>
      </c>
    </row>
    <row r="52" spans="1:7" s="12" customFormat="1" x14ac:dyDescent="0.25">
      <c r="A52" s="22" t="s">
        <v>198</v>
      </c>
      <c r="B52" s="11">
        <v>36.4</v>
      </c>
      <c r="C52" s="11">
        <v>49.3</v>
      </c>
      <c r="D52" s="11">
        <v>57.6</v>
      </c>
      <c r="E52" s="11">
        <v>66.3</v>
      </c>
      <c r="F52" s="11">
        <v>76.900000000000006</v>
      </c>
      <c r="G52" s="11">
        <v>85.2</v>
      </c>
    </row>
    <row r="53" spans="1:7" s="12" customFormat="1" x14ac:dyDescent="0.25">
      <c r="A53" s="22" t="s">
        <v>199</v>
      </c>
      <c r="B53" s="11">
        <v>39.200000000000003</v>
      </c>
      <c r="C53" s="11">
        <v>51.1</v>
      </c>
      <c r="D53" s="11">
        <v>58.7</v>
      </c>
      <c r="E53" s="11">
        <v>66.599999999999994</v>
      </c>
      <c r="F53" s="11">
        <v>76.400000000000006</v>
      </c>
      <c r="G53" s="11">
        <v>84</v>
      </c>
    </row>
    <row r="54" spans="1:7" s="12" customFormat="1" x14ac:dyDescent="0.25">
      <c r="A54" s="12" t="s">
        <v>200</v>
      </c>
      <c r="B54" s="11">
        <v>36.9</v>
      </c>
      <c r="C54" s="11">
        <v>48.9</v>
      </c>
      <c r="D54" s="11">
        <v>56.6</v>
      </c>
      <c r="E54" s="11">
        <v>64.599999999999994</v>
      </c>
      <c r="F54" s="11">
        <v>74.5</v>
      </c>
      <c r="G54" s="11">
        <v>82.2</v>
      </c>
    </row>
    <row r="55" spans="1:7" s="12" customFormat="1" x14ac:dyDescent="0.25">
      <c r="A55" s="12" t="s">
        <v>201</v>
      </c>
      <c r="B55" s="11">
        <v>37</v>
      </c>
      <c r="C55" s="11">
        <v>52.8</v>
      </c>
      <c r="D55" s="11">
        <v>63</v>
      </c>
      <c r="E55" s="11">
        <v>73.599999999999994</v>
      </c>
      <c r="F55" s="11">
        <v>86.6</v>
      </c>
      <c r="G55" s="11">
        <v>96.8</v>
      </c>
    </row>
    <row r="56" spans="1:7" s="12" customFormat="1" x14ac:dyDescent="0.25">
      <c r="A56" s="12" t="s">
        <v>202</v>
      </c>
      <c r="B56" s="11">
        <v>41.4</v>
      </c>
      <c r="C56" s="11">
        <v>54.4</v>
      </c>
      <c r="D56" s="11">
        <v>62.7</v>
      </c>
      <c r="E56" s="11">
        <v>71.400000000000006</v>
      </c>
      <c r="F56" s="11">
        <v>82.1</v>
      </c>
      <c r="G56" s="11">
        <v>90.4</v>
      </c>
    </row>
    <row r="57" spans="1:7" s="12" customFormat="1" x14ac:dyDescent="0.25">
      <c r="A57" s="12" t="s">
        <v>550</v>
      </c>
      <c r="B57" s="11">
        <v>44.7</v>
      </c>
      <c r="C57" s="11">
        <v>59.8</v>
      </c>
      <c r="D57" s="11">
        <v>69.5</v>
      </c>
      <c r="E57" s="11">
        <v>79.599999999999994</v>
      </c>
      <c r="F57" s="11">
        <v>92</v>
      </c>
      <c r="G57" s="11">
        <v>101.7</v>
      </c>
    </row>
    <row r="58" spans="1:7" s="12" customFormat="1" x14ac:dyDescent="0.25">
      <c r="A58" s="12" t="s">
        <v>203</v>
      </c>
      <c r="B58" s="11">
        <v>33.9</v>
      </c>
      <c r="C58" s="11">
        <v>47</v>
      </c>
      <c r="D58" s="11">
        <v>55.5</v>
      </c>
      <c r="E58" s="11">
        <v>64.3</v>
      </c>
      <c r="F58" s="11">
        <v>75.099999999999994</v>
      </c>
      <c r="G58" s="11">
        <v>83.6</v>
      </c>
    </row>
    <row r="59" spans="1:7" s="12" customFormat="1" x14ac:dyDescent="0.25">
      <c r="A59" s="12" t="s">
        <v>204</v>
      </c>
      <c r="B59" s="11">
        <v>39.1</v>
      </c>
      <c r="C59" s="11">
        <v>49</v>
      </c>
      <c r="D59" s="11">
        <v>55.4</v>
      </c>
      <c r="E59" s="11">
        <v>62</v>
      </c>
      <c r="F59" s="11">
        <v>70.2</v>
      </c>
      <c r="G59" s="11">
        <v>76.599999999999994</v>
      </c>
    </row>
    <row r="60" spans="1:7" s="12" customFormat="1" x14ac:dyDescent="0.25">
      <c r="A60" s="12" t="s">
        <v>551</v>
      </c>
      <c r="B60" s="11">
        <v>32.9</v>
      </c>
      <c r="C60" s="11">
        <v>46</v>
      </c>
      <c r="D60" s="11">
        <v>54.5</v>
      </c>
      <c r="E60" s="11">
        <v>63.3</v>
      </c>
      <c r="F60" s="11">
        <v>74.099999999999994</v>
      </c>
      <c r="G60" s="11">
        <v>82.6</v>
      </c>
    </row>
    <row r="61" spans="1:7" s="12" customFormat="1" x14ac:dyDescent="0.25">
      <c r="A61" s="22" t="s">
        <v>206</v>
      </c>
      <c r="B61" s="11">
        <v>30</v>
      </c>
      <c r="C61" s="11">
        <v>42</v>
      </c>
      <c r="D61" s="11">
        <v>49.8</v>
      </c>
      <c r="E61" s="11">
        <v>57.9</v>
      </c>
      <c r="F61" s="11">
        <v>67.8</v>
      </c>
      <c r="G61" s="11">
        <v>75.5</v>
      </c>
    </row>
    <row r="62" spans="1:7" s="12" customFormat="1" x14ac:dyDescent="0.25">
      <c r="A62" s="12" t="s">
        <v>205</v>
      </c>
      <c r="B62" s="11">
        <v>38.6</v>
      </c>
      <c r="C62" s="11">
        <v>55.4</v>
      </c>
      <c r="D62" s="11">
        <v>66.3</v>
      </c>
      <c r="E62" s="11">
        <v>77.5</v>
      </c>
      <c r="F62" s="11">
        <v>91.4</v>
      </c>
      <c r="G62" s="11">
        <v>102.2</v>
      </c>
    </row>
    <row r="63" spans="1:7" s="12" customFormat="1" x14ac:dyDescent="0.25">
      <c r="A63" s="12" t="s">
        <v>207</v>
      </c>
      <c r="B63" s="11">
        <v>37.299999999999997</v>
      </c>
      <c r="C63" s="11">
        <v>50.2</v>
      </c>
      <c r="D63" s="11">
        <v>58.4</v>
      </c>
      <c r="E63" s="11">
        <v>67</v>
      </c>
      <c r="F63" s="11">
        <v>77.599999999999994</v>
      </c>
      <c r="G63" s="11">
        <v>85.8</v>
      </c>
    </row>
    <row r="64" spans="1:7" s="12" customFormat="1" x14ac:dyDescent="0.25">
      <c r="A64" s="22" t="s">
        <v>208</v>
      </c>
      <c r="B64" s="11">
        <v>67.7</v>
      </c>
      <c r="C64" s="11">
        <v>98.4</v>
      </c>
      <c r="D64" s="11">
        <v>118.1</v>
      </c>
      <c r="E64" s="11">
        <v>138.69999999999999</v>
      </c>
      <c r="F64" s="11">
        <v>163.9</v>
      </c>
      <c r="G64" s="11">
        <v>183.7</v>
      </c>
    </row>
    <row r="65" spans="1:7" s="12" customFormat="1" x14ac:dyDescent="0.25">
      <c r="A65" s="22" t="s">
        <v>209</v>
      </c>
      <c r="B65" s="11">
        <v>37.5</v>
      </c>
      <c r="C65" s="11">
        <v>52.5</v>
      </c>
      <c r="D65" s="11">
        <v>62.1</v>
      </c>
      <c r="E65" s="11">
        <v>72.2</v>
      </c>
      <c r="F65" s="11">
        <v>84.5</v>
      </c>
      <c r="G65" s="11">
        <v>94.1</v>
      </c>
    </row>
    <row r="66" spans="1:7" s="12" customFormat="1" x14ac:dyDescent="0.25">
      <c r="A66" s="22" t="s">
        <v>210</v>
      </c>
      <c r="B66" s="11">
        <v>31.7</v>
      </c>
      <c r="C66" s="11">
        <v>41.7</v>
      </c>
      <c r="D66" s="11">
        <v>48.1</v>
      </c>
      <c r="E66" s="11">
        <v>54.8</v>
      </c>
      <c r="F66" s="11">
        <v>63</v>
      </c>
      <c r="G66" s="11">
        <v>69.400000000000006</v>
      </c>
    </row>
    <row r="67" spans="1:7" s="12" customFormat="1" x14ac:dyDescent="0.25">
      <c r="A67" s="22" t="s">
        <v>211</v>
      </c>
      <c r="B67" s="11">
        <v>39.9</v>
      </c>
      <c r="C67" s="11">
        <v>53.5</v>
      </c>
      <c r="D67" s="11">
        <v>62.1</v>
      </c>
      <c r="E67" s="11">
        <v>71.2</v>
      </c>
      <c r="F67" s="11">
        <v>82.3</v>
      </c>
      <c r="G67" s="11">
        <v>91</v>
      </c>
    </row>
    <row r="68" spans="1:7" s="12" customFormat="1" x14ac:dyDescent="0.25">
      <c r="A68" s="12" t="s">
        <v>212</v>
      </c>
      <c r="B68" s="11">
        <v>41.2</v>
      </c>
      <c r="C68" s="11">
        <v>54.1</v>
      </c>
      <c r="D68" s="11">
        <v>62.4</v>
      </c>
      <c r="E68" s="11">
        <v>71</v>
      </c>
      <c r="F68" s="11">
        <v>81.599999999999994</v>
      </c>
      <c r="G68" s="11">
        <v>89.9</v>
      </c>
    </row>
    <row r="69" spans="1:7" s="12" customFormat="1" x14ac:dyDescent="0.25">
      <c r="A69" s="22" t="s">
        <v>213</v>
      </c>
      <c r="B69" s="11">
        <v>38.1</v>
      </c>
      <c r="C69" s="11">
        <v>51.7</v>
      </c>
      <c r="D69" s="11">
        <v>60.5</v>
      </c>
      <c r="E69" s="11">
        <v>69.7</v>
      </c>
      <c r="F69" s="11">
        <v>80.900000000000006</v>
      </c>
      <c r="G69" s="11">
        <v>89.6</v>
      </c>
    </row>
    <row r="70" spans="1:7" s="12" customFormat="1" x14ac:dyDescent="0.25">
      <c r="A70" s="12" t="s">
        <v>214</v>
      </c>
      <c r="B70" s="11">
        <v>37.299999999999997</v>
      </c>
      <c r="C70" s="11">
        <v>47.9</v>
      </c>
      <c r="D70" s="11">
        <v>54.7</v>
      </c>
      <c r="E70" s="11">
        <v>61.8</v>
      </c>
      <c r="F70" s="11">
        <v>70.5</v>
      </c>
      <c r="G70" s="11">
        <v>77.3</v>
      </c>
    </row>
    <row r="71" spans="1:7" s="12" customFormat="1" x14ac:dyDescent="0.25">
      <c r="A71" s="12" t="s">
        <v>215</v>
      </c>
      <c r="B71" s="11">
        <v>37.799999999999997</v>
      </c>
      <c r="C71" s="11">
        <v>53.5</v>
      </c>
      <c r="D71" s="11">
        <v>63.7</v>
      </c>
      <c r="E71" s="11">
        <v>74.2</v>
      </c>
      <c r="F71" s="11">
        <v>87.2</v>
      </c>
      <c r="G71" s="11">
        <v>97.3</v>
      </c>
    </row>
    <row r="72" spans="1:7" s="12" customFormat="1" x14ac:dyDescent="0.25">
      <c r="A72" s="12" t="s">
        <v>217</v>
      </c>
      <c r="B72" s="11">
        <v>35.799999999999997</v>
      </c>
      <c r="C72" s="11">
        <v>52.6</v>
      </c>
      <c r="D72" s="11">
        <v>63.3</v>
      </c>
      <c r="E72" s="11">
        <v>74.5</v>
      </c>
      <c r="F72" s="11">
        <v>88.3</v>
      </c>
      <c r="G72" s="11">
        <v>99</v>
      </c>
    </row>
    <row r="73" spans="1:7" s="12" customFormat="1" x14ac:dyDescent="0.25">
      <c r="A73" s="12" t="s">
        <v>218</v>
      </c>
      <c r="B73" s="11">
        <v>35.6</v>
      </c>
      <c r="C73" s="11">
        <v>49.4</v>
      </c>
      <c r="D73" s="11">
        <v>58.3</v>
      </c>
      <c r="E73" s="11">
        <v>67.5</v>
      </c>
      <c r="F73" s="11">
        <v>78.900000000000006</v>
      </c>
      <c r="G73" s="11">
        <v>87.7</v>
      </c>
    </row>
    <row r="74" spans="1:7" s="12" customFormat="1" x14ac:dyDescent="0.25">
      <c r="A74" s="12" t="s">
        <v>219</v>
      </c>
      <c r="B74" s="11">
        <v>33</v>
      </c>
      <c r="C74" s="11">
        <v>46.3</v>
      </c>
      <c r="D74" s="11">
        <v>50</v>
      </c>
      <c r="E74" s="11">
        <v>56.9</v>
      </c>
      <c r="F74" s="11">
        <v>65.400000000000006</v>
      </c>
      <c r="G74" s="11">
        <v>72</v>
      </c>
    </row>
    <row r="75" spans="1:7" s="12" customFormat="1" x14ac:dyDescent="0.25">
      <c r="A75" s="12" t="s">
        <v>220</v>
      </c>
      <c r="B75" s="11">
        <v>36</v>
      </c>
      <c r="C75" s="11">
        <v>46.2</v>
      </c>
      <c r="D75" s="11">
        <v>54.4</v>
      </c>
      <c r="E75" s="11">
        <v>61.9</v>
      </c>
      <c r="F75" s="11">
        <v>71</v>
      </c>
      <c r="G75" s="11">
        <v>78.2</v>
      </c>
    </row>
    <row r="76" spans="1:7" s="12" customFormat="1" x14ac:dyDescent="0.25">
      <c r="A76" s="12" t="s">
        <v>221</v>
      </c>
      <c r="B76" s="11">
        <v>41.1</v>
      </c>
      <c r="C76" s="11">
        <v>55.2</v>
      </c>
      <c r="D76" s="11">
        <v>64.3</v>
      </c>
      <c r="E76" s="11">
        <v>73.8</v>
      </c>
      <c r="F76" s="11">
        <v>85.4</v>
      </c>
      <c r="G76" s="11">
        <v>94.5</v>
      </c>
    </row>
    <row r="77" spans="1:7" s="12" customFormat="1" x14ac:dyDescent="0.25">
      <c r="A77" s="12" t="s">
        <v>222</v>
      </c>
      <c r="B77" s="11">
        <v>38.6</v>
      </c>
      <c r="C77" s="11">
        <v>54.1</v>
      </c>
      <c r="D77" s="11">
        <v>64.099999999999994</v>
      </c>
      <c r="E77" s="11">
        <v>74.599999999999994</v>
      </c>
      <c r="F77" s="11">
        <v>87.3</v>
      </c>
      <c r="G77" s="11">
        <v>97.3</v>
      </c>
    </row>
    <row r="78" spans="1:7" s="12" customFormat="1" x14ac:dyDescent="0.25">
      <c r="A78" s="12" t="s">
        <v>223</v>
      </c>
      <c r="B78" s="11">
        <v>33.700000000000003</v>
      </c>
      <c r="C78" s="11">
        <v>45.2</v>
      </c>
      <c r="D78" s="11">
        <v>52.7</v>
      </c>
      <c r="E78" s="11">
        <v>60.4</v>
      </c>
      <c r="F78" s="11">
        <v>69.900000000000006</v>
      </c>
      <c r="G78" s="11">
        <v>77.400000000000006</v>
      </c>
    </row>
    <row r="79" spans="1:7" s="12" customFormat="1" x14ac:dyDescent="0.25">
      <c r="A79" s="12" t="s">
        <v>224</v>
      </c>
      <c r="B79" s="11">
        <v>37.9</v>
      </c>
      <c r="C79" s="11">
        <v>51.3</v>
      </c>
      <c r="D79" s="11">
        <v>60</v>
      </c>
      <c r="E79" s="11">
        <v>68.900000000000006</v>
      </c>
      <c r="F79" s="11">
        <v>80</v>
      </c>
      <c r="G79" s="11">
        <v>88.6</v>
      </c>
    </row>
    <row r="80" spans="1:7" s="12" customFormat="1" x14ac:dyDescent="0.25">
      <c r="A80" s="12" t="s">
        <v>225</v>
      </c>
      <c r="B80" s="11">
        <v>38</v>
      </c>
      <c r="C80" s="11">
        <v>53.9</v>
      </c>
      <c r="D80" s="11">
        <v>64.099999999999994</v>
      </c>
      <c r="E80" s="11">
        <v>74.7</v>
      </c>
      <c r="F80" s="11">
        <v>87.7</v>
      </c>
      <c r="G80" s="11">
        <v>98</v>
      </c>
    </row>
    <row r="81" spans="1:7" s="12" customFormat="1" x14ac:dyDescent="0.25">
      <c r="A81" s="22" t="s">
        <v>230</v>
      </c>
      <c r="B81" s="11">
        <v>42.3</v>
      </c>
      <c r="C81" s="11">
        <v>57.8</v>
      </c>
      <c r="D81" s="11">
        <v>67.7</v>
      </c>
      <c r="E81" s="11">
        <v>78</v>
      </c>
      <c r="F81" s="11">
        <v>90.7</v>
      </c>
      <c r="G81" s="11">
        <v>100.6</v>
      </c>
    </row>
    <row r="82" spans="1:7" s="12" customFormat="1" x14ac:dyDescent="0.25">
      <c r="A82" s="12" t="s">
        <v>226</v>
      </c>
      <c r="B82" s="11">
        <v>52</v>
      </c>
      <c r="C82" s="11">
        <v>69</v>
      </c>
      <c r="D82" s="11">
        <v>79.900000000000006</v>
      </c>
      <c r="E82" s="11">
        <v>91.3</v>
      </c>
      <c r="F82" s="11">
        <v>105.3</v>
      </c>
      <c r="G82" s="11">
        <v>116.2</v>
      </c>
    </row>
    <row r="83" spans="1:7" s="12" customFormat="1" x14ac:dyDescent="0.25">
      <c r="A83" s="12" t="s">
        <v>227</v>
      </c>
      <c r="B83" s="11">
        <v>38.700000000000003</v>
      </c>
      <c r="C83" s="11">
        <v>64.599999999999994</v>
      </c>
      <c r="D83" s="11">
        <v>64.8</v>
      </c>
      <c r="E83" s="11">
        <v>75.5</v>
      </c>
      <c r="F83" s="11">
        <v>88.6</v>
      </c>
      <c r="G83" s="11">
        <v>98.8</v>
      </c>
    </row>
    <row r="84" spans="1:7" s="12" customFormat="1" x14ac:dyDescent="0.25">
      <c r="A84" s="12" t="s">
        <v>228</v>
      </c>
      <c r="B84" s="11">
        <v>34.700000000000003</v>
      </c>
      <c r="C84" s="11">
        <v>49.2</v>
      </c>
      <c r="D84" s="11">
        <v>58.5</v>
      </c>
      <c r="E84" s="11">
        <v>68.2</v>
      </c>
      <c r="F84" s="11">
        <v>80.099999999999994</v>
      </c>
      <c r="G84" s="11">
        <v>89.4</v>
      </c>
    </row>
    <row r="85" spans="1:7" s="12" customFormat="1" x14ac:dyDescent="0.25">
      <c r="A85" s="12" t="s">
        <v>552</v>
      </c>
      <c r="B85" s="11">
        <v>37.200000000000003</v>
      </c>
      <c r="C85" s="11">
        <v>50.3</v>
      </c>
      <c r="D85" s="11">
        <v>58.7</v>
      </c>
      <c r="E85" s="11">
        <v>67.400000000000006</v>
      </c>
      <c r="F85" s="11">
        <v>78.2</v>
      </c>
      <c r="G85" s="11">
        <v>86.6</v>
      </c>
    </row>
    <row r="86" spans="1:7" s="12" customFormat="1" x14ac:dyDescent="0.25">
      <c r="A86" s="12" t="s">
        <v>229</v>
      </c>
      <c r="B86" s="11">
        <v>35.4</v>
      </c>
      <c r="C86" s="11">
        <v>47.1</v>
      </c>
      <c r="D86" s="11">
        <v>54.6</v>
      </c>
      <c r="E86" s="11">
        <v>62.5</v>
      </c>
      <c r="F86" s="11">
        <v>72.099999999999994</v>
      </c>
      <c r="G86" s="11">
        <v>79.7</v>
      </c>
    </row>
    <row r="87" spans="1:7" s="12" customFormat="1" x14ac:dyDescent="0.25">
      <c r="A87" s="12" t="s">
        <v>231</v>
      </c>
      <c r="B87" s="11">
        <v>35.1</v>
      </c>
      <c r="C87" s="11">
        <v>46.3</v>
      </c>
      <c r="D87" s="11">
        <v>53.6</v>
      </c>
      <c r="E87" s="11">
        <v>61.1</v>
      </c>
      <c r="F87" s="11">
        <v>70.400000000000006</v>
      </c>
      <c r="G87" s="11">
        <v>77.599999999999994</v>
      </c>
    </row>
    <row r="88" spans="1:7" s="12" customFormat="1" x14ac:dyDescent="0.25">
      <c r="A88" s="12" t="s">
        <v>232</v>
      </c>
      <c r="B88" s="11">
        <v>58.8</v>
      </c>
      <c r="C88" s="11">
        <v>85.4</v>
      </c>
      <c r="D88" s="11">
        <v>102.5</v>
      </c>
      <c r="E88" s="11">
        <v>120.3</v>
      </c>
      <c r="F88" s="11">
        <v>142.19999999999999</v>
      </c>
      <c r="G88" s="11">
        <v>159.30000000000001</v>
      </c>
    </row>
    <row r="89" spans="1:7" s="12" customFormat="1" x14ac:dyDescent="0.25">
      <c r="A89" s="12" t="s">
        <v>233</v>
      </c>
      <c r="B89" s="11">
        <v>35.1</v>
      </c>
      <c r="C89" s="11">
        <v>47.8</v>
      </c>
      <c r="D89" s="11">
        <v>55.9</v>
      </c>
      <c r="E89" s="11">
        <v>64.5</v>
      </c>
      <c r="F89" s="11">
        <v>74.900000000000006</v>
      </c>
      <c r="G89" s="11">
        <v>83.1</v>
      </c>
    </row>
    <row r="90" spans="1:7" s="12" customFormat="1" x14ac:dyDescent="0.25">
      <c r="A90" s="12" t="s">
        <v>234</v>
      </c>
      <c r="B90" s="11">
        <v>32</v>
      </c>
      <c r="C90" s="11">
        <v>43.7</v>
      </c>
      <c r="D90" s="11">
        <v>51.3</v>
      </c>
      <c r="E90" s="11">
        <v>59.2</v>
      </c>
      <c r="F90" s="11">
        <v>68.8</v>
      </c>
      <c r="G90" s="11">
        <v>76.400000000000006</v>
      </c>
    </row>
    <row r="91" spans="1:7" s="12" customFormat="1" x14ac:dyDescent="0.25">
      <c r="A91" s="12" t="s">
        <v>235</v>
      </c>
      <c r="B91" s="11">
        <v>33.299999999999997</v>
      </c>
      <c r="C91" s="11">
        <v>45.3</v>
      </c>
      <c r="D91" s="11">
        <v>53</v>
      </c>
      <c r="E91" s="11">
        <v>61</v>
      </c>
      <c r="F91" s="11">
        <v>70.8</v>
      </c>
      <c r="G91" s="11">
        <v>78.5</v>
      </c>
    </row>
    <row r="92" spans="1:7" s="12" customFormat="1" x14ac:dyDescent="0.25">
      <c r="A92" s="12" t="s">
        <v>553</v>
      </c>
      <c r="B92" s="11">
        <v>41</v>
      </c>
      <c r="C92" s="11">
        <v>55.1</v>
      </c>
      <c r="D92" s="11">
        <v>64.2</v>
      </c>
      <c r="E92" s="11">
        <v>73.7</v>
      </c>
      <c r="F92" s="11">
        <v>85.3</v>
      </c>
      <c r="G92" s="11">
        <v>94.4</v>
      </c>
    </row>
    <row r="93" spans="1:7" s="12" customFormat="1" x14ac:dyDescent="0.25">
      <c r="A93" s="12" t="s">
        <v>236</v>
      </c>
      <c r="B93" s="11">
        <v>36.1</v>
      </c>
      <c r="C93" s="11">
        <v>49.4</v>
      </c>
      <c r="D93" s="11">
        <v>57.9</v>
      </c>
      <c r="E93" s="11">
        <v>66.8</v>
      </c>
      <c r="F93" s="11">
        <v>77.7</v>
      </c>
      <c r="G93" s="11">
        <v>86.3</v>
      </c>
    </row>
    <row r="94" spans="1:7" s="12" customFormat="1" x14ac:dyDescent="0.25">
      <c r="A94" s="12" t="s">
        <v>237</v>
      </c>
      <c r="B94" s="11">
        <v>42.9</v>
      </c>
      <c r="C94" s="11">
        <v>58.7</v>
      </c>
      <c r="D94" s="11">
        <v>68.8</v>
      </c>
      <c r="E94" s="11">
        <v>79.400000000000006</v>
      </c>
      <c r="F94" s="11">
        <v>92.3</v>
      </c>
      <c r="G94" s="11">
        <v>102.5</v>
      </c>
    </row>
    <row r="95" spans="1:7" s="12" customFormat="1" x14ac:dyDescent="0.25">
      <c r="A95" s="12" t="s">
        <v>238</v>
      </c>
      <c r="B95" s="11">
        <v>35.200000000000003</v>
      </c>
      <c r="C95" s="11">
        <v>47.6</v>
      </c>
      <c r="D95" s="11">
        <v>55.5</v>
      </c>
      <c r="E95" s="11">
        <v>63.8</v>
      </c>
      <c r="F95" s="11">
        <v>74</v>
      </c>
      <c r="G95" s="11">
        <v>81.900000000000006</v>
      </c>
    </row>
    <row r="96" spans="1:7" s="12" customFormat="1" x14ac:dyDescent="0.25">
      <c r="A96" s="12" t="s">
        <v>239</v>
      </c>
      <c r="B96" s="11">
        <v>37.1</v>
      </c>
      <c r="C96" s="11">
        <v>53.3</v>
      </c>
      <c r="D96" s="11">
        <v>63.8</v>
      </c>
      <c r="E96" s="11">
        <v>74.7</v>
      </c>
      <c r="F96" s="11">
        <v>88</v>
      </c>
      <c r="G96" s="11">
        <v>98.5</v>
      </c>
    </row>
    <row r="97" spans="1:7" s="12" customFormat="1" x14ac:dyDescent="0.25">
      <c r="A97" s="12" t="s">
        <v>240</v>
      </c>
      <c r="B97" s="11">
        <v>34.1</v>
      </c>
      <c r="C97" s="11">
        <v>47.2</v>
      </c>
      <c r="D97" s="11">
        <v>55.6</v>
      </c>
      <c r="E97" s="11">
        <v>64.400000000000006</v>
      </c>
      <c r="F97" s="11">
        <v>75.099999999999994</v>
      </c>
      <c r="G97" s="11">
        <v>83.5</v>
      </c>
    </row>
    <row r="98" spans="1:7" s="12" customFormat="1" x14ac:dyDescent="0.25">
      <c r="A98" s="12" t="s">
        <v>241</v>
      </c>
      <c r="B98" s="11">
        <v>37.1</v>
      </c>
      <c r="C98" s="11">
        <v>51</v>
      </c>
      <c r="D98" s="11">
        <v>60</v>
      </c>
      <c r="E98" s="11">
        <v>69.3</v>
      </c>
      <c r="F98" s="11">
        <v>80.7</v>
      </c>
      <c r="G98" s="11">
        <v>89.7</v>
      </c>
    </row>
    <row r="99" spans="1:7" s="12" customFormat="1" x14ac:dyDescent="0.25">
      <c r="A99" s="12" t="s">
        <v>242</v>
      </c>
      <c r="B99" s="11">
        <v>49.3</v>
      </c>
      <c r="C99" s="11">
        <v>66.7</v>
      </c>
      <c r="D99" s="11">
        <v>78</v>
      </c>
      <c r="E99" s="11">
        <v>89.7</v>
      </c>
      <c r="F99" s="11">
        <v>104</v>
      </c>
      <c r="G99" s="11">
        <v>115.3</v>
      </c>
    </row>
    <row r="100" spans="1:7" s="12" customFormat="1" x14ac:dyDescent="0.25">
      <c r="A100" s="12" t="s">
        <v>554</v>
      </c>
      <c r="B100" s="11">
        <v>37.799999999999997</v>
      </c>
      <c r="C100" s="11">
        <v>53.7</v>
      </c>
      <c r="D100" s="11">
        <v>64</v>
      </c>
      <c r="E100" s="11">
        <v>74.7</v>
      </c>
      <c r="F100" s="11">
        <v>87.8</v>
      </c>
      <c r="G100" s="11">
        <v>98</v>
      </c>
    </row>
    <row r="101" spans="1:7" s="12" customFormat="1" x14ac:dyDescent="0.25">
      <c r="A101" s="12" t="s">
        <v>243</v>
      </c>
      <c r="B101" s="11">
        <v>35.700000000000003</v>
      </c>
      <c r="C101" s="11">
        <v>45.6</v>
      </c>
      <c r="D101" s="11">
        <v>51.9</v>
      </c>
      <c r="E101" s="11">
        <v>58.6</v>
      </c>
      <c r="F101" s="11">
        <v>66.7</v>
      </c>
      <c r="G101" s="11">
        <v>73</v>
      </c>
    </row>
    <row r="102" spans="1:7" s="12" customFormat="1" x14ac:dyDescent="0.25">
      <c r="A102" s="12" t="s">
        <v>244</v>
      </c>
      <c r="B102" s="11">
        <v>34.700000000000003</v>
      </c>
      <c r="C102" s="11">
        <v>52.9</v>
      </c>
      <c r="D102" s="11">
        <v>64.599999999999994</v>
      </c>
      <c r="E102" s="11">
        <v>76.8</v>
      </c>
      <c r="F102" s="11">
        <v>91.7</v>
      </c>
      <c r="G102" s="11">
        <v>103.4</v>
      </c>
    </row>
    <row r="103" spans="1:7" s="12" customFormat="1" x14ac:dyDescent="0.25">
      <c r="A103" s="12" t="s">
        <v>245</v>
      </c>
      <c r="B103" s="11">
        <v>59.6</v>
      </c>
      <c r="C103" s="11">
        <v>92.2</v>
      </c>
      <c r="D103" s="11">
        <v>113.1</v>
      </c>
      <c r="E103" s="11">
        <v>134.9</v>
      </c>
      <c r="F103" s="11">
        <v>161.6</v>
      </c>
      <c r="G103" s="11">
        <v>182.5</v>
      </c>
    </row>
    <row r="104" spans="1:7" s="12" customFormat="1" x14ac:dyDescent="0.25">
      <c r="A104" s="12" t="s">
        <v>246</v>
      </c>
      <c r="B104" s="11">
        <v>31.9</v>
      </c>
      <c r="C104" s="11">
        <v>41.3</v>
      </c>
      <c r="D104" s="11">
        <v>47.4</v>
      </c>
      <c r="E104" s="11">
        <v>53.7</v>
      </c>
      <c r="F104" s="11">
        <v>61.4</v>
      </c>
      <c r="G104" s="11">
        <v>67.5</v>
      </c>
    </row>
    <row r="105" spans="1:7" s="12" customFormat="1" x14ac:dyDescent="0.25">
      <c r="A105" s="12" t="s">
        <v>555</v>
      </c>
      <c r="B105" s="11">
        <v>40.799999999999997</v>
      </c>
      <c r="C105" s="11">
        <v>56.9</v>
      </c>
      <c r="D105" s="11">
        <v>67.2</v>
      </c>
      <c r="E105" s="11">
        <v>78</v>
      </c>
      <c r="F105" s="11">
        <v>91.3</v>
      </c>
      <c r="G105" s="11">
        <v>101.7</v>
      </c>
    </row>
    <row r="106" spans="1:7" s="12" customFormat="1" x14ac:dyDescent="0.25">
      <c r="A106" s="12" t="s">
        <v>247</v>
      </c>
      <c r="B106" s="11">
        <v>32.4</v>
      </c>
      <c r="C106" s="11">
        <v>41.5</v>
      </c>
      <c r="D106" s="11">
        <v>47.3</v>
      </c>
      <c r="E106" s="11">
        <v>53.4</v>
      </c>
      <c r="F106" s="11">
        <v>60.8</v>
      </c>
      <c r="G106" s="11">
        <v>66.599999999999994</v>
      </c>
    </row>
    <row r="107" spans="1:7" s="12" customFormat="1" x14ac:dyDescent="0.25">
      <c r="A107" s="12" t="s">
        <v>248</v>
      </c>
      <c r="B107" s="11">
        <v>34.9</v>
      </c>
      <c r="C107" s="11">
        <v>47</v>
      </c>
      <c r="D107" s="11">
        <v>54.7</v>
      </c>
      <c r="E107" s="11">
        <v>62.8</v>
      </c>
      <c r="F107" s="11">
        <v>72.7</v>
      </c>
      <c r="G107" s="11">
        <v>80.400000000000006</v>
      </c>
    </row>
    <row r="108" spans="1:7" s="12" customFormat="1" x14ac:dyDescent="0.25">
      <c r="A108" s="12" t="s">
        <v>249</v>
      </c>
      <c r="B108" s="11">
        <v>39.799999999999997</v>
      </c>
      <c r="C108" s="11">
        <v>53.5</v>
      </c>
      <c r="D108" s="11">
        <v>62.3</v>
      </c>
      <c r="E108" s="11">
        <v>71.400000000000006</v>
      </c>
      <c r="F108" s="11">
        <v>82.7</v>
      </c>
      <c r="G108" s="11">
        <v>91.5</v>
      </c>
    </row>
    <row r="109" spans="1:7" s="12" customFormat="1" x14ac:dyDescent="0.25">
      <c r="A109" s="12" t="s">
        <v>250</v>
      </c>
      <c r="B109" s="11">
        <v>38.299999999999997</v>
      </c>
      <c r="C109" s="11">
        <v>53.3</v>
      </c>
      <c r="D109" s="11">
        <v>62.9</v>
      </c>
      <c r="E109" s="11">
        <v>73</v>
      </c>
      <c r="F109" s="11">
        <v>85.3</v>
      </c>
      <c r="G109" s="11">
        <v>95</v>
      </c>
    </row>
    <row r="110" spans="1:7" s="12" customFormat="1" x14ac:dyDescent="0.25">
      <c r="A110" s="12" t="s">
        <v>251</v>
      </c>
      <c r="B110" s="11">
        <v>34.700000000000003</v>
      </c>
      <c r="C110" s="11">
        <v>47.3</v>
      </c>
      <c r="D110" s="11">
        <v>55.3</v>
      </c>
      <c r="E110" s="11">
        <v>63.7</v>
      </c>
      <c r="F110" s="11">
        <v>74</v>
      </c>
      <c r="G110" s="11">
        <v>82</v>
      </c>
    </row>
    <row r="111" spans="1:7" s="12" customFormat="1" x14ac:dyDescent="0.25">
      <c r="A111" s="12" t="s">
        <v>252</v>
      </c>
      <c r="B111" s="11">
        <v>30.1</v>
      </c>
      <c r="C111" s="11">
        <v>41.5</v>
      </c>
      <c r="D111" s="11">
        <v>48.8</v>
      </c>
      <c r="E111" s="11">
        <v>56.4</v>
      </c>
      <c r="F111" s="11">
        <v>65.7</v>
      </c>
      <c r="G111" s="11">
        <v>73</v>
      </c>
    </row>
    <row r="112" spans="1:7" s="12" customFormat="1" x14ac:dyDescent="0.25">
      <c r="A112" s="12" t="s">
        <v>253</v>
      </c>
      <c r="B112" s="11">
        <v>34.299999999999997</v>
      </c>
      <c r="C112" s="11">
        <v>46.7</v>
      </c>
      <c r="D112" s="11">
        <v>54.6</v>
      </c>
      <c r="E112" s="11">
        <v>62.9</v>
      </c>
      <c r="F112" s="11">
        <v>73.099999999999994</v>
      </c>
      <c r="G112" s="11">
        <v>81</v>
      </c>
    </row>
    <row r="113" spans="1:7" s="12" customFormat="1" x14ac:dyDescent="0.25">
      <c r="A113" s="12" t="s">
        <v>254</v>
      </c>
      <c r="B113" s="11">
        <v>37.799999999999997</v>
      </c>
      <c r="C113" s="11">
        <v>55.8</v>
      </c>
      <c r="D113" s="11">
        <v>67.400000000000006</v>
      </c>
      <c r="E113" s="11">
        <v>79.400000000000006</v>
      </c>
      <c r="F113" s="11">
        <v>94.2</v>
      </c>
      <c r="G113" s="11">
        <v>105.8</v>
      </c>
    </row>
    <row r="114" spans="1:7" s="12" customFormat="1" x14ac:dyDescent="0.25">
      <c r="A114" s="12" t="s">
        <v>255</v>
      </c>
      <c r="B114" s="11">
        <v>50.1</v>
      </c>
      <c r="C114" s="11">
        <v>67</v>
      </c>
      <c r="D114" s="11">
        <v>77.900000000000006</v>
      </c>
      <c r="E114" s="11">
        <v>89.2</v>
      </c>
      <c r="F114" s="11">
        <v>103.1</v>
      </c>
      <c r="G114" s="11">
        <v>114</v>
      </c>
    </row>
    <row r="115" spans="1:7" s="12" customFormat="1" x14ac:dyDescent="0.25">
      <c r="A115" s="12" t="s">
        <v>256</v>
      </c>
      <c r="B115" s="11">
        <v>49.2</v>
      </c>
      <c r="C115" s="11">
        <v>62.5</v>
      </c>
      <c r="D115" s="11">
        <v>71</v>
      </c>
      <c r="E115" s="11">
        <v>79.900000000000006</v>
      </c>
      <c r="F115" s="11">
        <v>90.7</v>
      </c>
      <c r="G115" s="11">
        <v>99.3</v>
      </c>
    </row>
    <row r="116" spans="1:7" s="12" customFormat="1" x14ac:dyDescent="0.25">
      <c r="A116" s="12" t="s">
        <v>257</v>
      </c>
      <c r="B116" s="11">
        <v>46.1</v>
      </c>
      <c r="C116" s="11">
        <v>66.5</v>
      </c>
      <c r="D116" s="11">
        <v>79.5</v>
      </c>
      <c r="E116" s="11">
        <v>93.1</v>
      </c>
      <c r="F116" s="11">
        <v>109.8</v>
      </c>
      <c r="G116" s="11">
        <v>122.9</v>
      </c>
    </row>
    <row r="117" spans="1:7" s="12" customFormat="1" x14ac:dyDescent="0.25">
      <c r="A117" s="12" t="s">
        <v>258</v>
      </c>
      <c r="B117" s="11">
        <v>41.7</v>
      </c>
      <c r="C117" s="11">
        <v>54.3</v>
      </c>
      <c r="D117" s="11">
        <v>62.4</v>
      </c>
      <c r="E117" s="11">
        <v>70.900000000000006</v>
      </c>
      <c r="F117" s="11">
        <v>81.2</v>
      </c>
      <c r="G117" s="11">
        <v>89.3</v>
      </c>
    </row>
    <row r="118" spans="1:7" s="12" customFormat="1" x14ac:dyDescent="0.25">
      <c r="A118" s="12" t="s">
        <v>259</v>
      </c>
      <c r="B118" s="11">
        <v>37.700000000000003</v>
      </c>
      <c r="C118" s="11">
        <v>53.9</v>
      </c>
      <c r="D118" s="11">
        <v>64.3</v>
      </c>
      <c r="E118" s="11">
        <v>75.099999999999994</v>
      </c>
      <c r="F118" s="11">
        <v>88.4</v>
      </c>
      <c r="G118" s="11">
        <v>98.7</v>
      </c>
    </row>
    <row r="119" spans="1:7" s="12" customFormat="1" x14ac:dyDescent="0.25">
      <c r="A119" s="12" t="s">
        <v>260</v>
      </c>
      <c r="B119" s="11">
        <v>38.9</v>
      </c>
      <c r="C119" s="11">
        <v>51.7</v>
      </c>
      <c r="D119" s="11">
        <v>59.9</v>
      </c>
      <c r="E119" s="11">
        <v>68.400000000000006</v>
      </c>
      <c r="F119" s="11">
        <v>78.900000000000006</v>
      </c>
      <c r="G119" s="11">
        <v>87.2</v>
      </c>
    </row>
    <row r="120" spans="1:7" s="12" customFormat="1" x14ac:dyDescent="0.25">
      <c r="A120" s="12" t="s">
        <v>261</v>
      </c>
      <c r="B120" s="11">
        <v>40.9</v>
      </c>
      <c r="C120" s="11">
        <v>55.9</v>
      </c>
      <c r="D120" s="11">
        <v>65.5</v>
      </c>
      <c r="E120" s="11">
        <v>75.5</v>
      </c>
      <c r="F120" s="11">
        <v>87.8</v>
      </c>
      <c r="G120" s="11">
        <v>97.4</v>
      </c>
    </row>
    <row r="121" spans="1:7" s="12" customFormat="1" x14ac:dyDescent="0.25">
      <c r="A121" s="12" t="s">
        <v>556</v>
      </c>
      <c r="B121" s="11">
        <v>42.3</v>
      </c>
      <c r="C121" s="11">
        <v>65</v>
      </c>
      <c r="D121" s="11">
        <v>79.5</v>
      </c>
      <c r="E121" s="11">
        <v>94.7</v>
      </c>
      <c r="F121" s="11">
        <v>113.3</v>
      </c>
      <c r="G121" s="11">
        <v>127.8</v>
      </c>
    </row>
    <row r="122" spans="1:7" s="12" customFormat="1" x14ac:dyDescent="0.25">
      <c r="A122" s="12" t="s">
        <v>262</v>
      </c>
      <c r="B122" s="11">
        <v>41.2</v>
      </c>
      <c r="C122" s="11">
        <v>57.1</v>
      </c>
      <c r="D122" s="11">
        <v>67.3</v>
      </c>
      <c r="E122" s="11">
        <v>77.900000000000006</v>
      </c>
      <c r="F122" s="11">
        <v>91</v>
      </c>
      <c r="G122" s="11">
        <v>101.2</v>
      </c>
    </row>
    <row r="123" spans="1:7" s="12" customFormat="1" x14ac:dyDescent="0.25">
      <c r="A123" s="12" t="s">
        <v>263</v>
      </c>
      <c r="B123" s="11">
        <v>52</v>
      </c>
      <c r="C123" s="11">
        <v>70.599999999999994</v>
      </c>
      <c r="D123" s="11">
        <v>82.5</v>
      </c>
      <c r="E123" s="11">
        <v>95</v>
      </c>
      <c r="F123" s="11">
        <v>110.2</v>
      </c>
      <c r="G123" s="11">
        <v>122.1</v>
      </c>
    </row>
    <row r="124" spans="1:7" s="12" customFormat="1" x14ac:dyDescent="0.25">
      <c r="A124" s="12" t="s">
        <v>264</v>
      </c>
      <c r="B124" s="11">
        <v>44.9</v>
      </c>
      <c r="C124" s="11">
        <v>58</v>
      </c>
      <c r="D124" s="11">
        <v>66.3</v>
      </c>
      <c r="E124" s="11">
        <v>75</v>
      </c>
      <c r="F124" s="11">
        <v>85.7</v>
      </c>
      <c r="G124" s="11">
        <v>94.1</v>
      </c>
    </row>
    <row r="125" spans="1:7" s="12" customFormat="1" x14ac:dyDescent="0.25">
      <c r="A125" s="12" t="s">
        <v>265</v>
      </c>
      <c r="B125" s="11">
        <v>39.6</v>
      </c>
      <c r="C125" s="11">
        <v>57.2</v>
      </c>
      <c r="D125" s="11">
        <v>68.5</v>
      </c>
      <c r="E125" s="11">
        <v>80.3</v>
      </c>
      <c r="F125" s="11">
        <v>94.7</v>
      </c>
      <c r="G125" s="11">
        <v>106</v>
      </c>
    </row>
    <row r="126" spans="1:7" s="12" customFormat="1" x14ac:dyDescent="0.25">
      <c r="A126" s="12" t="s">
        <v>266</v>
      </c>
      <c r="B126" s="11">
        <v>64.5</v>
      </c>
      <c r="C126" s="11">
        <v>94.3</v>
      </c>
      <c r="D126" s="11">
        <v>113.5</v>
      </c>
      <c r="E126" s="11">
        <v>133.5</v>
      </c>
      <c r="F126" s="11">
        <v>158</v>
      </c>
      <c r="G126" s="11">
        <v>177.2</v>
      </c>
    </row>
    <row r="127" spans="1:7" s="12" customFormat="1" x14ac:dyDescent="0.25">
      <c r="A127" s="12" t="s">
        <v>267</v>
      </c>
      <c r="B127" s="11">
        <v>36.9</v>
      </c>
      <c r="C127" s="11">
        <v>49.4</v>
      </c>
      <c r="D127" s="11">
        <v>57.4</v>
      </c>
      <c r="E127" s="11">
        <v>65.8</v>
      </c>
      <c r="F127" s="11">
        <v>76</v>
      </c>
      <c r="G127" s="11">
        <v>84</v>
      </c>
    </row>
    <row r="128" spans="1:7" s="12" customFormat="1" x14ac:dyDescent="0.25">
      <c r="A128" s="12" t="s">
        <v>268</v>
      </c>
      <c r="B128" s="11">
        <v>34.799999999999997</v>
      </c>
      <c r="C128" s="11">
        <v>50.9</v>
      </c>
      <c r="D128" s="11">
        <v>61.2</v>
      </c>
      <c r="E128" s="11">
        <v>71.900000000000006</v>
      </c>
      <c r="F128" s="11">
        <v>85.1</v>
      </c>
      <c r="G128" s="11">
        <v>95.4</v>
      </c>
    </row>
    <row r="129" spans="1:7" s="12" customFormat="1" x14ac:dyDescent="0.25">
      <c r="A129" s="12" t="s">
        <v>269</v>
      </c>
      <c r="B129" s="11">
        <v>40.4</v>
      </c>
      <c r="C129" s="11">
        <v>55.1</v>
      </c>
      <c r="D129" s="11">
        <v>64.599999999999994</v>
      </c>
      <c r="E129" s="11">
        <v>74.5</v>
      </c>
      <c r="F129" s="11">
        <v>86.6</v>
      </c>
      <c r="G129" s="11">
        <v>96</v>
      </c>
    </row>
    <row r="130" spans="1:7" s="12" customFormat="1" x14ac:dyDescent="0.25">
      <c r="A130" s="12" t="s">
        <v>270</v>
      </c>
      <c r="B130" s="11">
        <v>39.4</v>
      </c>
      <c r="C130" s="11">
        <v>51.9</v>
      </c>
      <c r="D130" s="11">
        <v>59.9</v>
      </c>
      <c r="E130" s="11">
        <v>68.3</v>
      </c>
      <c r="F130" s="11">
        <v>78.5</v>
      </c>
      <c r="G130" s="11">
        <v>86.6</v>
      </c>
    </row>
    <row r="131" spans="1:7" s="12" customFormat="1" x14ac:dyDescent="0.25">
      <c r="A131" s="12" t="s">
        <v>271</v>
      </c>
      <c r="B131" s="11">
        <v>37.200000000000003</v>
      </c>
      <c r="C131" s="11">
        <v>51.5</v>
      </c>
      <c r="D131" s="11">
        <v>60.7</v>
      </c>
      <c r="E131" s="11">
        <v>70.3</v>
      </c>
      <c r="F131" s="11">
        <v>82</v>
      </c>
      <c r="G131" s="11">
        <v>91.2</v>
      </c>
    </row>
    <row r="132" spans="1:7" s="12" customFormat="1" x14ac:dyDescent="0.25">
      <c r="A132" s="12" t="s">
        <v>272</v>
      </c>
      <c r="B132" s="11">
        <v>38.4</v>
      </c>
      <c r="C132" s="11">
        <v>52.8</v>
      </c>
      <c r="D132" s="11">
        <v>62.1</v>
      </c>
      <c r="E132" s="11">
        <v>71.8</v>
      </c>
      <c r="F132" s="11">
        <v>83.6</v>
      </c>
      <c r="G132" s="11">
        <v>92.9</v>
      </c>
    </row>
    <row r="133" spans="1:7" s="12" customFormat="1" x14ac:dyDescent="0.25">
      <c r="A133" s="12" t="s">
        <v>273</v>
      </c>
      <c r="B133" s="11">
        <v>48.7</v>
      </c>
      <c r="C133" s="11">
        <v>68</v>
      </c>
      <c r="D133" s="11">
        <v>80.400000000000006</v>
      </c>
      <c r="E133" s="11">
        <v>93.3</v>
      </c>
      <c r="F133" s="11">
        <v>109.2</v>
      </c>
      <c r="G133" s="11">
        <v>121.6</v>
      </c>
    </row>
    <row r="134" spans="1:7" s="12" customFormat="1" x14ac:dyDescent="0.25">
      <c r="A134" s="12" t="s">
        <v>274</v>
      </c>
      <c r="B134" s="11">
        <v>39.200000000000003</v>
      </c>
      <c r="C134" s="11">
        <v>52.1</v>
      </c>
      <c r="D134" s="11">
        <v>60.3</v>
      </c>
      <c r="E134" s="11">
        <v>68.900000000000006</v>
      </c>
      <c r="F134" s="11">
        <v>79.5</v>
      </c>
      <c r="G134" s="11">
        <v>87.7</v>
      </c>
    </row>
    <row r="135" spans="1:7" s="12" customFormat="1" x14ac:dyDescent="0.25">
      <c r="A135" s="12" t="s">
        <v>275</v>
      </c>
      <c r="B135" s="11">
        <v>35</v>
      </c>
      <c r="C135" s="11">
        <v>45.3</v>
      </c>
      <c r="D135" s="11">
        <v>52</v>
      </c>
      <c r="E135" s="11">
        <v>59</v>
      </c>
      <c r="F135" s="11">
        <v>67.5</v>
      </c>
      <c r="G135" s="11">
        <v>74.099999999999994</v>
      </c>
    </row>
    <row r="136" spans="1:7" s="12" customFormat="1" x14ac:dyDescent="0.25">
      <c r="A136" s="12" t="s">
        <v>276</v>
      </c>
      <c r="B136" s="11">
        <v>34.1</v>
      </c>
      <c r="C136" s="11">
        <v>45.7</v>
      </c>
      <c r="D136" s="11">
        <v>53.2</v>
      </c>
      <c r="E136" s="11">
        <v>61</v>
      </c>
      <c r="F136" s="11">
        <v>70.599999999999994</v>
      </c>
      <c r="G136" s="11">
        <v>78.099999999999994</v>
      </c>
    </row>
    <row r="137" spans="1:7" s="12" customFormat="1" x14ac:dyDescent="0.25">
      <c r="A137" s="12" t="s">
        <v>277</v>
      </c>
      <c r="B137" s="11">
        <v>37.9</v>
      </c>
      <c r="C137" s="11">
        <v>53.4</v>
      </c>
      <c r="D137" s="11">
        <v>63.3</v>
      </c>
      <c r="E137" s="11">
        <v>73.7</v>
      </c>
      <c r="F137" s="11">
        <v>86.4</v>
      </c>
      <c r="G137" s="11">
        <v>96.4</v>
      </c>
    </row>
    <row r="138" spans="1:7" s="12" customFormat="1" x14ac:dyDescent="0.25">
      <c r="A138" s="12" t="s">
        <v>278</v>
      </c>
      <c r="B138" s="11">
        <v>35.700000000000003</v>
      </c>
      <c r="C138" s="11">
        <v>49.3</v>
      </c>
      <c r="D138" s="11">
        <v>58</v>
      </c>
      <c r="E138" s="11">
        <v>67.099999999999994</v>
      </c>
      <c r="F138" s="11">
        <v>78.3</v>
      </c>
      <c r="G138" s="11">
        <v>87</v>
      </c>
    </row>
    <row r="139" spans="1:7" s="12" customFormat="1" x14ac:dyDescent="0.25">
      <c r="A139" s="12" t="s">
        <v>279</v>
      </c>
      <c r="B139" s="11">
        <v>55.3</v>
      </c>
      <c r="C139" s="11">
        <v>76.2</v>
      </c>
      <c r="D139" s="11">
        <v>89.6</v>
      </c>
      <c r="E139" s="11">
        <v>103.5</v>
      </c>
      <c r="F139" s="11">
        <v>120.7</v>
      </c>
      <c r="G139" s="11">
        <v>134.1</v>
      </c>
    </row>
    <row r="140" spans="1:7" s="12" customFormat="1" x14ac:dyDescent="0.25">
      <c r="A140" s="12" t="s">
        <v>280</v>
      </c>
      <c r="B140" s="11">
        <v>52.8</v>
      </c>
      <c r="C140" s="11">
        <v>75.2</v>
      </c>
      <c r="D140" s="11">
        <v>86.4</v>
      </c>
      <c r="E140" s="11">
        <v>100.1</v>
      </c>
      <c r="F140" s="11">
        <v>116.8</v>
      </c>
      <c r="G140" s="11">
        <v>130</v>
      </c>
    </row>
    <row r="141" spans="1:7" s="12" customFormat="1" x14ac:dyDescent="0.25">
      <c r="A141" s="12" t="s">
        <v>557</v>
      </c>
      <c r="B141" s="11">
        <v>29.2</v>
      </c>
      <c r="C141" s="11">
        <v>38.200000000000003</v>
      </c>
      <c r="D141" s="11">
        <v>44.1</v>
      </c>
      <c r="E141" s="11">
        <v>50.2</v>
      </c>
      <c r="F141" s="11">
        <v>57.6</v>
      </c>
      <c r="G141" s="11">
        <v>63.4</v>
      </c>
    </row>
    <row r="142" spans="1:7" s="12" customFormat="1" x14ac:dyDescent="0.25">
      <c r="A142" s="12" t="s">
        <v>281</v>
      </c>
      <c r="B142" s="11">
        <v>37.1</v>
      </c>
      <c r="C142" s="11">
        <v>46</v>
      </c>
      <c r="D142" s="11">
        <v>53.4</v>
      </c>
      <c r="E142" s="11">
        <v>60.1</v>
      </c>
      <c r="F142" s="11">
        <v>68.3</v>
      </c>
      <c r="G142" s="11">
        <v>74.7</v>
      </c>
    </row>
    <row r="143" spans="1:7" s="12" customFormat="1" x14ac:dyDescent="0.25">
      <c r="A143" s="12" t="s">
        <v>282</v>
      </c>
      <c r="B143" s="11">
        <v>60.6</v>
      </c>
      <c r="C143" s="11">
        <v>83.5</v>
      </c>
      <c r="D143" s="11">
        <v>98.3</v>
      </c>
      <c r="E143" s="11">
        <v>113.6</v>
      </c>
      <c r="F143" s="11">
        <v>132.5</v>
      </c>
      <c r="G143" s="11">
        <v>147.19999999999999</v>
      </c>
    </row>
    <row r="144" spans="1:7" s="12" customFormat="1" x14ac:dyDescent="0.25">
      <c r="A144" s="12" t="s">
        <v>283</v>
      </c>
      <c r="B144" s="11">
        <v>48.8</v>
      </c>
      <c r="C144" s="11">
        <v>66.7</v>
      </c>
      <c r="D144" s="11">
        <v>78.2</v>
      </c>
      <c r="E144" s="11">
        <v>90.2</v>
      </c>
      <c r="F144" s="11">
        <v>104.9</v>
      </c>
      <c r="G144" s="11">
        <v>116.4</v>
      </c>
    </row>
    <row r="145" spans="1:7" s="12" customFormat="1" x14ac:dyDescent="0.25">
      <c r="A145" s="12" t="s">
        <v>284</v>
      </c>
      <c r="B145" s="11">
        <v>47.1</v>
      </c>
      <c r="C145" s="11">
        <v>61.2</v>
      </c>
      <c r="D145" s="11">
        <v>70.3</v>
      </c>
      <c r="E145" s="11">
        <v>79.8</v>
      </c>
      <c r="F145" s="11">
        <v>91.4</v>
      </c>
      <c r="G145" s="11">
        <v>100.5</v>
      </c>
    </row>
    <row r="146" spans="1:7" s="12" customFormat="1" x14ac:dyDescent="0.25">
      <c r="A146" s="12" t="s">
        <v>285</v>
      </c>
      <c r="B146" s="11">
        <v>41.3</v>
      </c>
      <c r="C146" s="11">
        <v>58.6</v>
      </c>
      <c r="D146" s="11">
        <v>69.599999999999994</v>
      </c>
      <c r="E146" s="11">
        <v>81.2</v>
      </c>
      <c r="F146" s="11">
        <v>95.4</v>
      </c>
      <c r="G146" s="11">
        <v>106.5</v>
      </c>
    </row>
    <row r="147" spans="1:7" s="12" customFormat="1" x14ac:dyDescent="0.25">
      <c r="A147" s="12" t="s">
        <v>286</v>
      </c>
      <c r="B147" s="11">
        <v>46</v>
      </c>
      <c r="C147" s="11">
        <v>65.8</v>
      </c>
      <c r="D147" s="11">
        <v>78.599999999999994</v>
      </c>
      <c r="E147" s="11">
        <v>91.2</v>
      </c>
      <c r="F147" s="11">
        <v>108.2</v>
      </c>
      <c r="G147" s="11">
        <v>121</v>
      </c>
    </row>
    <row r="148" spans="1:7" s="12" customFormat="1" x14ac:dyDescent="0.25">
      <c r="A148" s="12" t="s">
        <v>287</v>
      </c>
      <c r="B148" s="11">
        <v>32.200000000000003</v>
      </c>
      <c r="C148" s="11">
        <v>44.4</v>
      </c>
      <c r="D148" s="11">
        <v>52.3</v>
      </c>
      <c r="E148" s="11">
        <v>60.5</v>
      </c>
      <c r="F148" s="11">
        <v>70.5</v>
      </c>
      <c r="G148" s="11">
        <v>78.400000000000006</v>
      </c>
    </row>
    <row r="149" spans="1:7" s="12" customFormat="1" x14ac:dyDescent="0.25">
      <c r="A149" s="12" t="s">
        <v>288</v>
      </c>
      <c r="B149" s="11">
        <v>35.700000000000003</v>
      </c>
      <c r="C149" s="11">
        <v>46</v>
      </c>
      <c r="D149" s="11">
        <v>52.6</v>
      </c>
      <c r="E149" s="11">
        <v>59.4</v>
      </c>
      <c r="F149" s="11">
        <v>67.900000000000006</v>
      </c>
      <c r="G149" s="11">
        <v>74.5</v>
      </c>
    </row>
    <row r="150" spans="1:7" s="12" customFormat="1" x14ac:dyDescent="0.25">
      <c r="A150" s="12" t="s">
        <v>289</v>
      </c>
      <c r="B150" s="11">
        <v>30.7</v>
      </c>
      <c r="C150" s="11">
        <v>41.7</v>
      </c>
      <c r="D150" s="11">
        <v>48.9</v>
      </c>
      <c r="E150" s="11">
        <v>56.3</v>
      </c>
      <c r="F150" s="11">
        <v>65.400000000000006</v>
      </c>
      <c r="G150" s="11">
        <v>72.5</v>
      </c>
    </row>
    <row r="151" spans="1:7" s="12" customFormat="1" x14ac:dyDescent="0.25">
      <c r="A151" s="12" t="s">
        <v>290</v>
      </c>
      <c r="B151" s="11">
        <v>33.299999999999997</v>
      </c>
      <c r="C151" s="11">
        <v>45.3</v>
      </c>
      <c r="D151" s="11">
        <v>49.8</v>
      </c>
      <c r="E151" s="11">
        <v>56.5</v>
      </c>
      <c r="F151" s="11">
        <v>64.7</v>
      </c>
      <c r="G151" s="11">
        <v>71.099999999999994</v>
      </c>
    </row>
    <row r="152" spans="1:7" s="12" customFormat="1" x14ac:dyDescent="0.25">
      <c r="A152" s="12" t="s">
        <v>291</v>
      </c>
      <c r="B152" s="11">
        <v>34.4</v>
      </c>
      <c r="C152" s="11">
        <v>46.3</v>
      </c>
      <c r="D152" s="11">
        <v>54</v>
      </c>
      <c r="E152" s="11">
        <v>62</v>
      </c>
      <c r="F152" s="11">
        <v>71.900000000000006</v>
      </c>
      <c r="G152" s="11">
        <v>79.5</v>
      </c>
    </row>
    <row r="153" spans="1:7" s="12" customFormat="1" x14ac:dyDescent="0.25">
      <c r="A153" s="12" t="s">
        <v>292</v>
      </c>
      <c r="B153" s="11">
        <v>39.799999999999997</v>
      </c>
      <c r="C153" s="11">
        <v>56.9</v>
      </c>
      <c r="D153" s="11">
        <v>67.900000000000006</v>
      </c>
      <c r="E153" s="11">
        <v>79.3</v>
      </c>
      <c r="F153" s="11">
        <v>93.4</v>
      </c>
      <c r="G153" s="11">
        <v>104.4</v>
      </c>
    </row>
    <row r="154" spans="1:7" s="12" customFormat="1" x14ac:dyDescent="0.25">
      <c r="A154" s="12" t="s">
        <v>293</v>
      </c>
      <c r="B154" s="11">
        <v>47.2</v>
      </c>
      <c r="C154" s="11">
        <v>63.8</v>
      </c>
      <c r="D154" s="11">
        <v>74.400000000000006</v>
      </c>
      <c r="E154" s="11">
        <v>85.5</v>
      </c>
      <c r="F154" s="11">
        <v>99.2</v>
      </c>
      <c r="G154" s="11">
        <v>109.8</v>
      </c>
    </row>
    <row r="155" spans="1:7" s="12" customFormat="1" x14ac:dyDescent="0.25">
      <c r="A155" s="12" t="s">
        <v>558</v>
      </c>
      <c r="B155" s="11">
        <v>43.3</v>
      </c>
      <c r="C155" s="11">
        <v>54.8</v>
      </c>
      <c r="D155" s="11">
        <v>62.2</v>
      </c>
      <c r="E155" s="11">
        <v>69.900000000000006</v>
      </c>
      <c r="F155" s="11">
        <v>79.400000000000006</v>
      </c>
      <c r="G155" s="11">
        <v>86.8</v>
      </c>
    </row>
    <row r="156" spans="1:7" s="12" customFormat="1" x14ac:dyDescent="0.25">
      <c r="A156" s="12" t="s">
        <v>294</v>
      </c>
      <c r="B156" s="11">
        <v>35.5</v>
      </c>
      <c r="C156" s="11">
        <v>45.8</v>
      </c>
      <c r="D156" s="11">
        <v>52.4</v>
      </c>
      <c r="E156" s="11">
        <v>59.3</v>
      </c>
      <c r="F156" s="11">
        <v>67.8</v>
      </c>
      <c r="G156" s="11">
        <v>74.400000000000006</v>
      </c>
    </row>
    <row r="157" spans="1:7" s="12" customFormat="1" x14ac:dyDescent="0.25">
      <c r="A157" s="12" t="s">
        <v>295</v>
      </c>
      <c r="B157" s="11">
        <v>42.8</v>
      </c>
      <c r="C157" s="11">
        <v>55.6</v>
      </c>
      <c r="D157" s="11">
        <v>63.8</v>
      </c>
      <c r="E157" s="11">
        <v>72.400000000000006</v>
      </c>
      <c r="F157" s="11">
        <v>82.9</v>
      </c>
      <c r="G157" s="11">
        <v>91.1</v>
      </c>
    </row>
    <row r="158" spans="1:7" s="12" customFormat="1" x14ac:dyDescent="0.25">
      <c r="A158" s="12" t="s">
        <v>296</v>
      </c>
      <c r="B158" s="11">
        <v>39.9</v>
      </c>
      <c r="C158" s="11">
        <v>54.1</v>
      </c>
      <c r="D158" s="11">
        <v>63.2</v>
      </c>
      <c r="E158" s="11">
        <v>72.599999999999994</v>
      </c>
      <c r="F158" s="11">
        <v>84.3</v>
      </c>
      <c r="G158" s="11">
        <v>93.4</v>
      </c>
    </row>
    <row r="159" spans="1:7" s="12" customFormat="1" x14ac:dyDescent="0.25">
      <c r="A159" s="12" t="s">
        <v>297</v>
      </c>
      <c r="B159" s="11">
        <v>44</v>
      </c>
      <c r="C159" s="11">
        <v>59.4</v>
      </c>
      <c r="D159" s="11">
        <v>69.3</v>
      </c>
      <c r="E159" s="11">
        <v>79.599999999999994</v>
      </c>
      <c r="F159" s="11">
        <v>92.3</v>
      </c>
      <c r="G159" s="11">
        <v>102.2</v>
      </c>
    </row>
    <row r="160" spans="1:7" s="12" customFormat="1" x14ac:dyDescent="0.25">
      <c r="A160" s="12" t="s">
        <v>298</v>
      </c>
      <c r="B160" s="11">
        <v>40.1</v>
      </c>
      <c r="C160" s="11">
        <v>51.2</v>
      </c>
      <c r="D160" s="11">
        <v>58.4</v>
      </c>
      <c r="E160" s="11">
        <v>65.8</v>
      </c>
      <c r="F160" s="11">
        <v>74.900000000000006</v>
      </c>
      <c r="G160" s="11">
        <v>82</v>
      </c>
    </row>
    <row r="161" spans="1:7" s="12" customFormat="1" x14ac:dyDescent="0.25">
      <c r="A161" s="12" t="s">
        <v>299</v>
      </c>
      <c r="B161" s="11">
        <v>31.7</v>
      </c>
      <c r="C161" s="11">
        <v>39.5</v>
      </c>
      <c r="D161" s="11">
        <v>44.5</v>
      </c>
      <c r="E161" s="11">
        <v>49.7</v>
      </c>
      <c r="F161" s="11">
        <v>56.1</v>
      </c>
      <c r="G161" s="11">
        <v>61.1</v>
      </c>
    </row>
    <row r="162" spans="1:7" s="12" customFormat="1" x14ac:dyDescent="0.25">
      <c r="A162" s="12" t="s">
        <v>559</v>
      </c>
      <c r="B162" s="11">
        <v>35</v>
      </c>
      <c r="C162" s="11">
        <v>46.6</v>
      </c>
      <c r="D162" s="11">
        <v>54</v>
      </c>
      <c r="E162" s="11">
        <v>61.8</v>
      </c>
      <c r="F162" s="11">
        <v>71.3</v>
      </c>
      <c r="G162" s="11">
        <v>78.8</v>
      </c>
    </row>
    <row r="163" spans="1:7" s="12" customFormat="1" x14ac:dyDescent="0.25">
      <c r="A163" s="12" t="s">
        <v>300</v>
      </c>
      <c r="B163" s="11">
        <v>37.700000000000003</v>
      </c>
      <c r="C163" s="11">
        <v>54.3</v>
      </c>
      <c r="D163" s="11">
        <v>64.900000000000006</v>
      </c>
      <c r="E163" s="11">
        <v>76</v>
      </c>
      <c r="F163" s="11">
        <v>89.5</v>
      </c>
      <c r="G163" s="11">
        <v>100.2</v>
      </c>
    </row>
    <row r="164" spans="1:7" s="12" customFormat="1" x14ac:dyDescent="0.25">
      <c r="A164" s="12" t="s">
        <v>301</v>
      </c>
      <c r="B164" s="11">
        <v>38</v>
      </c>
      <c r="C164" s="11">
        <v>51.4</v>
      </c>
      <c r="D164" s="11">
        <v>60</v>
      </c>
      <c r="E164" s="11">
        <v>69</v>
      </c>
      <c r="F164" s="11">
        <v>80</v>
      </c>
      <c r="G164" s="11">
        <v>88.6</v>
      </c>
    </row>
    <row r="165" spans="1:7" s="12" customFormat="1" x14ac:dyDescent="0.25">
      <c r="A165" s="12" t="s">
        <v>302</v>
      </c>
      <c r="B165" s="11">
        <v>37.299999999999997</v>
      </c>
      <c r="C165" s="11">
        <v>50.4</v>
      </c>
      <c r="D165" s="11">
        <v>58.9</v>
      </c>
      <c r="E165" s="11">
        <v>67.7</v>
      </c>
      <c r="F165" s="11">
        <v>78.400000000000006</v>
      </c>
      <c r="G165" s="11">
        <v>86.9</v>
      </c>
    </row>
    <row r="166" spans="1:7" s="12" customFormat="1" x14ac:dyDescent="0.25">
      <c r="A166" s="12" t="s">
        <v>303</v>
      </c>
      <c r="B166" s="11">
        <v>35.5</v>
      </c>
      <c r="C166" s="11">
        <v>48</v>
      </c>
      <c r="D166" s="11">
        <v>56</v>
      </c>
      <c r="E166" s="11">
        <v>64.3</v>
      </c>
      <c r="F166" s="11">
        <v>74.5</v>
      </c>
      <c r="G166" s="11">
        <v>82.5</v>
      </c>
    </row>
    <row r="167" spans="1:7" s="12" customFormat="1" x14ac:dyDescent="0.25">
      <c r="A167" s="12" t="s">
        <v>304</v>
      </c>
      <c r="B167" s="11">
        <v>31.2</v>
      </c>
      <c r="C167" s="11">
        <v>43.2</v>
      </c>
      <c r="D167" s="11">
        <v>50.8</v>
      </c>
      <c r="E167" s="11">
        <v>58.8</v>
      </c>
      <c r="F167" s="11">
        <v>68.599999999999994</v>
      </c>
      <c r="G167" s="11">
        <v>76.3</v>
      </c>
    </row>
    <row r="168" spans="1:7" s="12" customFormat="1" x14ac:dyDescent="0.25">
      <c r="A168" s="12" t="s">
        <v>305</v>
      </c>
      <c r="B168" s="11">
        <v>39.700000000000003</v>
      </c>
      <c r="C168" s="11">
        <v>55.7</v>
      </c>
      <c r="D168" s="11">
        <v>66</v>
      </c>
      <c r="E168" s="11">
        <v>76.599999999999994</v>
      </c>
      <c r="F168" s="11">
        <v>89.7</v>
      </c>
      <c r="G168" s="11">
        <v>100</v>
      </c>
    </row>
    <row r="169" spans="1:7" s="12" customFormat="1" x14ac:dyDescent="0.25">
      <c r="A169" s="12" t="s">
        <v>306</v>
      </c>
      <c r="B169" s="11">
        <v>33.5</v>
      </c>
      <c r="C169" s="11">
        <v>46.4</v>
      </c>
      <c r="D169" s="11">
        <v>54.6</v>
      </c>
      <c r="E169" s="11">
        <v>63.2</v>
      </c>
      <c r="F169" s="11">
        <v>73.8</v>
      </c>
      <c r="G169" s="11">
        <v>82</v>
      </c>
    </row>
    <row r="170" spans="1:7" s="12" customFormat="1" x14ac:dyDescent="0.25">
      <c r="A170" s="12" t="s">
        <v>307</v>
      </c>
      <c r="B170" s="11">
        <v>50.3</v>
      </c>
      <c r="C170" s="11">
        <v>70.7</v>
      </c>
      <c r="D170" s="11">
        <v>83.8</v>
      </c>
      <c r="E170" s="11">
        <v>97.5</v>
      </c>
      <c r="F170" s="11">
        <v>114.3</v>
      </c>
      <c r="G170" s="11">
        <v>127.4</v>
      </c>
    </row>
    <row r="171" spans="1:7" s="12" customFormat="1" x14ac:dyDescent="0.25">
      <c r="A171" s="12" t="s">
        <v>308</v>
      </c>
      <c r="B171" s="11">
        <v>31.5</v>
      </c>
      <c r="C171" s="11">
        <v>43</v>
      </c>
      <c r="D171" s="11">
        <v>50.4</v>
      </c>
      <c r="E171" s="11">
        <v>58.1</v>
      </c>
      <c r="F171" s="11">
        <v>67.5</v>
      </c>
      <c r="G171" s="11">
        <v>74.900000000000006</v>
      </c>
    </row>
    <row r="172" spans="1:7" s="12" customFormat="1" x14ac:dyDescent="0.25">
      <c r="A172" s="12" t="s">
        <v>309</v>
      </c>
      <c r="B172" s="11">
        <v>31.6</v>
      </c>
      <c r="C172" s="11">
        <v>42.6</v>
      </c>
      <c r="D172" s="11">
        <v>49.6</v>
      </c>
      <c r="E172" s="11">
        <v>57</v>
      </c>
      <c r="F172" s="11">
        <v>66</v>
      </c>
      <c r="G172" s="11">
        <v>73.099999999999994</v>
      </c>
    </row>
    <row r="173" spans="1:7" s="12" customFormat="1" x14ac:dyDescent="0.25">
      <c r="A173" s="12" t="s">
        <v>310</v>
      </c>
      <c r="B173" s="11">
        <v>41.1</v>
      </c>
      <c r="C173" s="11">
        <v>52.3</v>
      </c>
      <c r="D173" s="11">
        <v>71.099999999999994</v>
      </c>
      <c r="E173" s="11">
        <v>83.3</v>
      </c>
      <c r="F173" s="11">
        <v>98.3</v>
      </c>
      <c r="G173" s="11">
        <v>110</v>
      </c>
    </row>
    <row r="174" spans="1:7" s="12" customFormat="1" x14ac:dyDescent="0.25">
      <c r="A174" s="12" t="s">
        <v>560</v>
      </c>
      <c r="B174" s="11">
        <v>39.6</v>
      </c>
      <c r="C174" s="11">
        <v>52.4</v>
      </c>
      <c r="D174" s="11">
        <v>60.6</v>
      </c>
      <c r="E174" s="11">
        <v>69.2</v>
      </c>
      <c r="F174" s="11">
        <v>79.7</v>
      </c>
      <c r="G174" s="11">
        <v>88</v>
      </c>
    </row>
    <row r="175" spans="1:7" s="12" customFormat="1" x14ac:dyDescent="0.25">
      <c r="A175" s="12" t="s">
        <v>311</v>
      </c>
      <c r="B175" s="11">
        <v>36.200000000000003</v>
      </c>
      <c r="C175" s="11">
        <v>49.8</v>
      </c>
      <c r="D175" s="11">
        <v>58.6</v>
      </c>
      <c r="E175" s="11">
        <v>67.7</v>
      </c>
      <c r="F175" s="11">
        <v>78.900000000000006</v>
      </c>
      <c r="G175" s="11">
        <v>87.7</v>
      </c>
    </row>
    <row r="176" spans="1:7" s="12" customFormat="1" x14ac:dyDescent="0.25">
      <c r="A176" s="12" t="s">
        <v>312</v>
      </c>
      <c r="B176" s="11">
        <v>38</v>
      </c>
      <c r="C176" s="11">
        <v>52.6</v>
      </c>
      <c r="D176" s="11">
        <v>62.1</v>
      </c>
      <c r="E176" s="11">
        <v>71.900000000000006</v>
      </c>
      <c r="F176" s="11">
        <v>83.9</v>
      </c>
      <c r="G176" s="11">
        <v>93.3</v>
      </c>
    </row>
    <row r="177" spans="1:10" x14ac:dyDescent="0.25">
      <c r="A177" t="s">
        <v>64</v>
      </c>
      <c r="B177" s="11">
        <v>33.799999999999997</v>
      </c>
      <c r="C177" s="11">
        <v>43.8</v>
      </c>
      <c r="D177" s="11">
        <v>50.2</v>
      </c>
      <c r="E177" s="11">
        <v>56.9</v>
      </c>
      <c r="F177" s="11">
        <v>65.099999999999994</v>
      </c>
      <c r="G177" s="11">
        <v>71.5</v>
      </c>
      <c r="I177" s="10"/>
      <c r="J177" s="10"/>
    </row>
    <row r="178" spans="1:10" x14ac:dyDescent="0.25">
      <c r="A178" t="s">
        <v>65</v>
      </c>
      <c r="B178" s="11">
        <v>40.799999999999997</v>
      </c>
      <c r="C178" s="11">
        <v>53.7</v>
      </c>
      <c r="D178" s="11">
        <v>62</v>
      </c>
      <c r="E178" s="11">
        <v>70.599999999999994</v>
      </c>
      <c r="F178" s="11">
        <v>81.2</v>
      </c>
      <c r="G178" s="11">
        <v>89.5</v>
      </c>
      <c r="I178" s="10"/>
      <c r="J178" s="10"/>
    </row>
    <row r="179" spans="1:10" x14ac:dyDescent="0.25">
      <c r="A179" t="s">
        <v>66</v>
      </c>
      <c r="B179" s="11">
        <v>41.3</v>
      </c>
      <c r="C179" s="11">
        <v>56.2</v>
      </c>
      <c r="D179" s="11">
        <v>65.8</v>
      </c>
      <c r="E179" s="11">
        <v>75.8</v>
      </c>
      <c r="F179" s="11">
        <v>88.1</v>
      </c>
      <c r="G179" s="11">
        <v>97.7</v>
      </c>
      <c r="I179" s="10"/>
      <c r="J179" s="10"/>
    </row>
    <row r="180" spans="1:10" x14ac:dyDescent="0.25">
      <c r="A180" t="s">
        <v>561</v>
      </c>
      <c r="B180" s="11">
        <v>52.6</v>
      </c>
      <c r="C180" s="11">
        <v>80.5</v>
      </c>
      <c r="D180" s="11">
        <v>98.4</v>
      </c>
      <c r="E180" s="11">
        <v>117.1</v>
      </c>
      <c r="F180" s="11">
        <v>140</v>
      </c>
      <c r="G180" s="11">
        <v>157.9</v>
      </c>
      <c r="I180" s="10"/>
      <c r="J180" s="10"/>
    </row>
    <row r="181" spans="1:10" x14ac:dyDescent="0.25">
      <c r="A181" t="s">
        <v>562</v>
      </c>
      <c r="B181" s="11">
        <v>42.3</v>
      </c>
      <c r="C181" s="11">
        <v>56.7</v>
      </c>
      <c r="D181" s="11">
        <v>65.900000000000006</v>
      </c>
      <c r="E181" s="11">
        <v>75.599999999999994</v>
      </c>
      <c r="F181" s="11">
        <v>87.4</v>
      </c>
      <c r="G181" s="11">
        <v>96.7</v>
      </c>
      <c r="I181" s="10"/>
      <c r="J181" s="10"/>
    </row>
    <row r="182" spans="1:10" x14ac:dyDescent="0.25">
      <c r="A182" t="s">
        <v>67</v>
      </c>
      <c r="B182" s="11">
        <v>37.5</v>
      </c>
      <c r="C182" s="11">
        <v>51.8</v>
      </c>
      <c r="D182" s="11">
        <v>61</v>
      </c>
      <c r="E182" s="11">
        <v>70.599999999999994</v>
      </c>
      <c r="F182" s="11">
        <v>82.3</v>
      </c>
      <c r="G182" s="11">
        <v>91.3</v>
      </c>
      <c r="I182" s="10"/>
      <c r="J182" s="10"/>
    </row>
    <row r="183" spans="1:10" x14ac:dyDescent="0.25">
      <c r="A183" t="s">
        <v>68</v>
      </c>
      <c r="B183" s="11">
        <v>36.4</v>
      </c>
      <c r="C183" s="11">
        <v>53.4</v>
      </c>
      <c r="D183" s="11">
        <v>64.400000000000006</v>
      </c>
      <c r="E183" s="11">
        <v>75.8</v>
      </c>
      <c r="F183" s="11">
        <v>89.8</v>
      </c>
      <c r="G183" s="11">
        <v>100.8</v>
      </c>
      <c r="I183" s="10"/>
      <c r="J183" s="10"/>
    </row>
    <row r="184" spans="1:10" x14ac:dyDescent="0.25">
      <c r="A184" t="s">
        <v>69</v>
      </c>
      <c r="B184" s="11">
        <v>45.4</v>
      </c>
      <c r="C184" s="11">
        <v>61.9</v>
      </c>
      <c r="D184" s="11">
        <v>72.400000000000006</v>
      </c>
      <c r="E184" s="11">
        <v>83.4</v>
      </c>
      <c r="F184" s="11">
        <v>96.9</v>
      </c>
      <c r="G184" s="11">
        <v>107.5</v>
      </c>
      <c r="I184" s="10"/>
      <c r="J184" s="10"/>
    </row>
    <row r="185" spans="1:10" x14ac:dyDescent="0.25">
      <c r="A185" t="s">
        <v>70</v>
      </c>
      <c r="B185" s="11">
        <v>52.7</v>
      </c>
      <c r="C185" s="11">
        <v>73.7</v>
      </c>
      <c r="D185" s="11">
        <v>87.3</v>
      </c>
      <c r="E185" s="11">
        <v>101.4</v>
      </c>
      <c r="F185" s="11">
        <v>118.7</v>
      </c>
      <c r="G185" s="11">
        <v>132.19999999999999</v>
      </c>
      <c r="I185" s="10"/>
      <c r="J185" s="10"/>
    </row>
    <row r="186" spans="1:10" x14ac:dyDescent="0.25">
      <c r="A186" t="s">
        <v>71</v>
      </c>
      <c r="B186" s="11">
        <v>40.799999999999997</v>
      </c>
      <c r="C186" s="11">
        <v>53.5</v>
      </c>
      <c r="D186" s="11">
        <v>61.6</v>
      </c>
      <c r="E186" s="11">
        <v>70.099999999999994</v>
      </c>
      <c r="F186" s="11">
        <v>80.5</v>
      </c>
      <c r="G186" s="11">
        <v>88.6</v>
      </c>
      <c r="I186" s="10"/>
      <c r="J186" s="10"/>
    </row>
    <row r="187" spans="1:10" x14ac:dyDescent="0.25">
      <c r="A187" t="s">
        <v>72</v>
      </c>
      <c r="B187" s="11">
        <v>34.1</v>
      </c>
      <c r="C187" s="11">
        <v>45.2</v>
      </c>
      <c r="D187" s="11">
        <v>52.4</v>
      </c>
      <c r="E187" s="11">
        <v>59.9</v>
      </c>
      <c r="F187" s="11">
        <v>69</v>
      </c>
      <c r="G187" s="11">
        <v>76.2</v>
      </c>
      <c r="I187" s="10"/>
      <c r="J187" s="10"/>
    </row>
    <row r="188" spans="1:10" x14ac:dyDescent="0.25">
      <c r="A188" t="s">
        <v>73</v>
      </c>
      <c r="B188" s="11">
        <v>38.799999999999997</v>
      </c>
      <c r="C188" s="11">
        <v>56.6</v>
      </c>
      <c r="D188" s="11">
        <v>68.099999999999994</v>
      </c>
      <c r="E188" s="11">
        <v>80</v>
      </c>
      <c r="F188" s="11">
        <v>94.6</v>
      </c>
      <c r="G188" s="11">
        <v>106.1</v>
      </c>
      <c r="I188" s="10"/>
      <c r="J188" s="10"/>
    </row>
    <row r="189" spans="1:10" x14ac:dyDescent="0.25">
      <c r="A189" t="s">
        <v>74</v>
      </c>
      <c r="B189" s="11">
        <v>38</v>
      </c>
      <c r="C189" s="11">
        <v>53.6</v>
      </c>
      <c r="D189" s="11">
        <v>63.7</v>
      </c>
      <c r="E189" s="11">
        <v>74.2</v>
      </c>
      <c r="F189" s="11">
        <v>87.1</v>
      </c>
      <c r="G189" s="11">
        <v>97.1</v>
      </c>
      <c r="I189" s="10"/>
      <c r="J189" s="10"/>
    </row>
    <row r="190" spans="1:10" x14ac:dyDescent="0.25">
      <c r="A190" t="s">
        <v>75</v>
      </c>
      <c r="B190" s="11">
        <v>56.4</v>
      </c>
      <c r="C190" s="11">
        <v>78.400000000000006</v>
      </c>
      <c r="D190" s="11">
        <v>92.6</v>
      </c>
      <c r="E190" s="11">
        <v>107.3</v>
      </c>
      <c r="F190" s="11">
        <v>125.4</v>
      </c>
      <c r="G190" s="11">
        <v>139.5</v>
      </c>
      <c r="I190" s="10"/>
      <c r="J190" s="10"/>
    </row>
    <row r="191" spans="1:10" x14ac:dyDescent="0.25">
      <c r="A191" t="s">
        <v>76</v>
      </c>
      <c r="B191" s="11">
        <v>34</v>
      </c>
      <c r="C191" s="11">
        <v>43.3</v>
      </c>
      <c r="D191" s="11">
        <v>49.2</v>
      </c>
      <c r="E191" s="11">
        <v>55.4</v>
      </c>
      <c r="F191" s="11">
        <v>63.1</v>
      </c>
      <c r="G191" s="11">
        <v>69</v>
      </c>
      <c r="I191" s="10"/>
      <c r="J191" s="10"/>
    </row>
    <row r="192" spans="1:10" x14ac:dyDescent="0.25">
      <c r="A192" t="s">
        <v>77</v>
      </c>
      <c r="B192" s="11">
        <v>37.6</v>
      </c>
      <c r="C192" s="11">
        <v>49.1</v>
      </c>
      <c r="D192" s="11">
        <v>56.4</v>
      </c>
      <c r="E192" s="11">
        <v>64.099999999999994</v>
      </c>
      <c r="F192" s="11">
        <v>73.599999999999994</v>
      </c>
      <c r="G192" s="11">
        <v>81</v>
      </c>
      <c r="I192" s="10"/>
      <c r="J192" s="10"/>
    </row>
    <row r="193" spans="1:10" x14ac:dyDescent="0.25">
      <c r="A193" t="s">
        <v>78</v>
      </c>
      <c r="B193" s="11">
        <v>33.9</v>
      </c>
      <c r="C193" s="11">
        <v>47.8</v>
      </c>
      <c r="D193" s="11">
        <v>56.7</v>
      </c>
      <c r="E193" s="11">
        <v>65.900000000000006</v>
      </c>
      <c r="F193" s="11">
        <v>77.3</v>
      </c>
      <c r="G193" s="11">
        <v>86.2</v>
      </c>
      <c r="I193" s="10"/>
      <c r="J193" s="10"/>
    </row>
    <row r="194" spans="1:10" x14ac:dyDescent="0.25">
      <c r="A194" t="s">
        <v>79</v>
      </c>
      <c r="B194" s="11">
        <v>36.700000000000003</v>
      </c>
      <c r="C194" s="11">
        <v>47.9</v>
      </c>
      <c r="D194" s="11">
        <v>55</v>
      </c>
      <c r="E194" s="11">
        <v>62.5</v>
      </c>
      <c r="F194" s="11">
        <v>71.7</v>
      </c>
      <c r="G194" s="11">
        <v>78.900000000000006</v>
      </c>
      <c r="I194" s="10"/>
      <c r="J194" s="10"/>
    </row>
    <row r="195" spans="1:10" x14ac:dyDescent="0.25">
      <c r="A195" t="s">
        <v>80</v>
      </c>
      <c r="B195" s="11">
        <v>38.799999999999997</v>
      </c>
      <c r="C195" s="11">
        <v>51.9</v>
      </c>
      <c r="D195" s="11">
        <v>60.3</v>
      </c>
      <c r="E195" s="11">
        <v>69</v>
      </c>
      <c r="F195" s="11">
        <v>79.8</v>
      </c>
      <c r="G195" s="11">
        <v>88.2</v>
      </c>
      <c r="I195" s="10"/>
      <c r="J195" s="10"/>
    </row>
    <row r="196" spans="1:10" x14ac:dyDescent="0.25">
      <c r="A196" t="s">
        <v>81</v>
      </c>
      <c r="B196" s="11">
        <v>35.9</v>
      </c>
      <c r="C196" s="11">
        <v>47.5</v>
      </c>
      <c r="D196" s="11">
        <v>55</v>
      </c>
      <c r="E196" s="11">
        <v>62.8</v>
      </c>
      <c r="F196" s="11">
        <v>72.3</v>
      </c>
      <c r="G196" s="11">
        <v>79.8</v>
      </c>
      <c r="I196" s="10"/>
      <c r="J196" s="10"/>
    </row>
    <row r="197" spans="1:10" x14ac:dyDescent="0.25">
      <c r="A197" t="s">
        <v>82</v>
      </c>
      <c r="B197" s="11">
        <v>44.9</v>
      </c>
      <c r="C197" s="11">
        <v>62</v>
      </c>
      <c r="D197" s="11">
        <v>73</v>
      </c>
      <c r="E197" s="11">
        <v>84.5</v>
      </c>
      <c r="F197" s="11">
        <v>98.6</v>
      </c>
      <c r="G197" s="11">
        <v>109.6</v>
      </c>
      <c r="I197" s="10"/>
      <c r="J197" s="10"/>
    </row>
    <row r="198" spans="1:10" x14ac:dyDescent="0.25">
      <c r="A198" t="s">
        <v>83</v>
      </c>
      <c r="B198" s="11">
        <v>34.799999999999997</v>
      </c>
      <c r="C198" s="11">
        <v>46.5</v>
      </c>
      <c r="D198" s="11">
        <v>53.9</v>
      </c>
      <c r="E198" s="11">
        <v>61.7</v>
      </c>
      <c r="F198" s="11">
        <v>71.2</v>
      </c>
      <c r="G198" s="11">
        <v>7837</v>
      </c>
      <c r="I198" s="10"/>
      <c r="J198" s="10"/>
    </row>
    <row r="199" spans="1:10" x14ac:dyDescent="0.25">
      <c r="A199" t="s">
        <v>84</v>
      </c>
      <c r="B199" s="11">
        <v>38.200000000000003</v>
      </c>
      <c r="C199" s="11">
        <v>52.5</v>
      </c>
      <c r="D199" s="11">
        <v>61.6</v>
      </c>
      <c r="E199" s="11">
        <v>71.2</v>
      </c>
      <c r="F199" s="11">
        <v>82.9</v>
      </c>
      <c r="G199" s="11">
        <v>92</v>
      </c>
      <c r="I199" s="10"/>
      <c r="J199" s="10"/>
    </row>
    <row r="200" spans="1:10" x14ac:dyDescent="0.25">
      <c r="A200" t="s">
        <v>85</v>
      </c>
      <c r="B200" s="11">
        <v>68.599999999999994</v>
      </c>
      <c r="C200" s="11">
        <v>102.8</v>
      </c>
      <c r="D200" s="11">
        <v>124.7</v>
      </c>
      <c r="E200" s="11">
        <v>147.6</v>
      </c>
      <c r="F200" s="11">
        <v>175.7</v>
      </c>
      <c r="G200" s="11">
        <v>197.6</v>
      </c>
      <c r="I200" s="10"/>
      <c r="J200" s="10"/>
    </row>
    <row r="201" spans="1:10" x14ac:dyDescent="0.25">
      <c r="A201" t="s">
        <v>86</v>
      </c>
      <c r="B201" s="11">
        <v>32.5</v>
      </c>
      <c r="C201" s="11">
        <v>52.9</v>
      </c>
      <c r="D201" s="11">
        <v>65.900000000000006</v>
      </c>
      <c r="E201" s="11">
        <v>79.5</v>
      </c>
      <c r="F201" s="11">
        <v>96.2</v>
      </c>
      <c r="G201" s="11">
        <v>109.3</v>
      </c>
      <c r="I201" s="10"/>
      <c r="J201" s="10"/>
    </row>
    <row r="202" spans="1:10" x14ac:dyDescent="0.25">
      <c r="A202" t="s">
        <v>87</v>
      </c>
      <c r="B202" s="11">
        <v>42.8</v>
      </c>
      <c r="C202" s="11">
        <v>61.3</v>
      </c>
      <c r="D202" s="11">
        <v>73.2</v>
      </c>
      <c r="E202" s="11">
        <v>85.7</v>
      </c>
      <c r="F202" s="11">
        <v>100.9</v>
      </c>
      <c r="G202" s="11">
        <v>112.8</v>
      </c>
      <c r="I202" s="10"/>
      <c r="J202" s="10"/>
    </row>
    <row r="203" spans="1:10" x14ac:dyDescent="0.25">
      <c r="A203" t="s">
        <v>88</v>
      </c>
      <c r="B203" s="11">
        <v>34.700000000000003</v>
      </c>
      <c r="C203" s="11">
        <v>46.6</v>
      </c>
      <c r="D203" s="11">
        <v>54.2</v>
      </c>
      <c r="E203" s="11">
        <v>62.2</v>
      </c>
      <c r="F203" s="11">
        <v>72</v>
      </c>
      <c r="G203" s="11">
        <v>79.599999999999994</v>
      </c>
      <c r="I203" s="10"/>
      <c r="J203" s="10"/>
    </row>
    <row r="204" spans="1:10" x14ac:dyDescent="0.25">
      <c r="A204" t="s">
        <v>89</v>
      </c>
      <c r="B204" s="11">
        <v>33.799999999999997</v>
      </c>
      <c r="C204" s="11">
        <v>46.3</v>
      </c>
      <c r="D204" s="11">
        <v>54.4</v>
      </c>
      <c r="E204" s="11">
        <v>62.8</v>
      </c>
      <c r="F204" s="11">
        <v>73.099999999999994</v>
      </c>
      <c r="G204" s="11">
        <v>81.2</v>
      </c>
      <c r="I204" s="10"/>
      <c r="J204" s="10"/>
    </row>
    <row r="205" spans="1:10" x14ac:dyDescent="0.25">
      <c r="A205" t="s">
        <v>90</v>
      </c>
      <c r="B205" s="11">
        <v>35.700000000000003</v>
      </c>
      <c r="C205" s="11">
        <v>48.1</v>
      </c>
      <c r="D205" s="11">
        <v>56</v>
      </c>
      <c r="E205" s="11">
        <v>64.3</v>
      </c>
      <c r="F205" s="11">
        <v>74.5</v>
      </c>
      <c r="G205" s="11">
        <v>82.4</v>
      </c>
      <c r="I205" s="10"/>
      <c r="J205" s="10"/>
    </row>
    <row r="206" spans="1:10" x14ac:dyDescent="0.25">
      <c r="A206" t="s">
        <v>91</v>
      </c>
      <c r="B206" s="11">
        <v>27.5</v>
      </c>
      <c r="C206" s="11">
        <v>37.5</v>
      </c>
      <c r="D206" s="11">
        <v>44</v>
      </c>
      <c r="E206" s="11">
        <v>50.6</v>
      </c>
      <c r="F206" s="11">
        <v>58.8</v>
      </c>
      <c r="G206" s="11">
        <v>65.3</v>
      </c>
      <c r="I206" s="10"/>
      <c r="J206" s="10"/>
    </row>
    <row r="207" spans="1:10" x14ac:dyDescent="0.25">
      <c r="A207" t="s">
        <v>313</v>
      </c>
      <c r="B207" s="11">
        <v>49.5</v>
      </c>
      <c r="C207" s="11">
        <v>74.8</v>
      </c>
      <c r="D207" s="11">
        <v>91.1</v>
      </c>
      <c r="E207" s="11">
        <v>108.1</v>
      </c>
      <c r="F207" s="11">
        <v>128.9</v>
      </c>
      <c r="G207" s="11">
        <v>145.19999999999999</v>
      </c>
      <c r="I207" s="10"/>
      <c r="J207" s="10"/>
    </row>
    <row r="208" spans="1:10" x14ac:dyDescent="0.25">
      <c r="A208" t="s">
        <v>92</v>
      </c>
      <c r="B208" s="11">
        <v>36.700000000000003</v>
      </c>
      <c r="C208" s="11">
        <v>52.4</v>
      </c>
      <c r="D208" s="11">
        <v>62.5</v>
      </c>
      <c r="E208" s="11">
        <v>73.099999999999994</v>
      </c>
      <c r="F208" s="11">
        <v>86</v>
      </c>
      <c r="G208" s="11">
        <v>96.1</v>
      </c>
      <c r="I208" s="10"/>
      <c r="J208" s="10"/>
    </row>
    <row r="209" spans="1:10" x14ac:dyDescent="0.25">
      <c r="A209" t="s">
        <v>93</v>
      </c>
      <c r="B209" s="11">
        <v>34.299999999999997</v>
      </c>
      <c r="C209" s="11">
        <v>48.9</v>
      </c>
      <c r="D209" s="11">
        <v>58.3</v>
      </c>
      <c r="E209" s="11">
        <v>68.099999999999994</v>
      </c>
      <c r="F209" s="11">
        <v>80.099999999999994</v>
      </c>
      <c r="G209" s="11">
        <v>89.5</v>
      </c>
      <c r="I209" s="10"/>
      <c r="J209" s="10"/>
    </row>
    <row r="210" spans="1:10" x14ac:dyDescent="0.25">
      <c r="A210" t="s">
        <v>94</v>
      </c>
      <c r="B210" s="11">
        <v>39.1</v>
      </c>
      <c r="C210" s="11">
        <v>53.3</v>
      </c>
      <c r="D210" s="11">
        <v>62.4</v>
      </c>
      <c r="E210" s="11">
        <v>71.900000000000006</v>
      </c>
      <c r="F210" s="11">
        <v>83.5</v>
      </c>
      <c r="G210" s="11">
        <v>92.6</v>
      </c>
      <c r="I210" s="10"/>
      <c r="J210" s="10"/>
    </row>
    <row r="211" spans="1:10" x14ac:dyDescent="0.25">
      <c r="A211" t="s">
        <v>95</v>
      </c>
      <c r="B211" s="11">
        <v>36.9</v>
      </c>
      <c r="C211" s="11">
        <v>49.3</v>
      </c>
      <c r="D211" s="11">
        <v>57.3</v>
      </c>
      <c r="E211" s="11">
        <v>65.7</v>
      </c>
      <c r="F211" s="11">
        <v>75.900000000000006</v>
      </c>
      <c r="G211" s="11">
        <v>83.9</v>
      </c>
      <c r="I211" s="10"/>
      <c r="J211" s="10"/>
    </row>
    <row r="212" spans="1:10" x14ac:dyDescent="0.25">
      <c r="A212" t="s">
        <v>96</v>
      </c>
      <c r="B212" s="11">
        <v>34.5</v>
      </c>
      <c r="C212" s="11">
        <v>45.9</v>
      </c>
      <c r="D212" s="11">
        <v>53.3</v>
      </c>
      <c r="E212" s="11">
        <v>61</v>
      </c>
      <c r="F212" s="11">
        <v>70.400000000000006</v>
      </c>
      <c r="G212" s="11">
        <v>77.7</v>
      </c>
      <c r="I212" s="10"/>
      <c r="J212" s="10"/>
    </row>
    <row r="213" spans="1:10" x14ac:dyDescent="0.25">
      <c r="A213" t="s">
        <v>97</v>
      </c>
      <c r="B213" s="11">
        <v>34.9</v>
      </c>
      <c r="C213" s="11">
        <v>50.7</v>
      </c>
      <c r="D213" s="11">
        <v>60.8</v>
      </c>
      <c r="E213" s="11">
        <v>71.3</v>
      </c>
      <c r="F213" s="11">
        <v>84.2</v>
      </c>
      <c r="G213" s="11">
        <v>94.4</v>
      </c>
      <c r="I213" s="10"/>
      <c r="J213" s="10"/>
    </row>
    <row r="214" spans="1:10" x14ac:dyDescent="0.25">
      <c r="A214" t="s">
        <v>98</v>
      </c>
      <c r="B214" s="11">
        <v>34.4</v>
      </c>
      <c r="C214" s="11">
        <v>45</v>
      </c>
      <c r="D214" s="11">
        <v>51.9</v>
      </c>
      <c r="E214" s="11">
        <v>59.1</v>
      </c>
      <c r="F214" s="11">
        <v>67.8</v>
      </c>
      <c r="G214" s="11">
        <v>74.7</v>
      </c>
      <c r="I214" s="10"/>
      <c r="J214" s="10"/>
    </row>
    <row r="215" spans="1:10" x14ac:dyDescent="0.25">
      <c r="A215" t="s">
        <v>99</v>
      </c>
      <c r="B215" s="11">
        <v>37.700000000000003</v>
      </c>
      <c r="C215" s="11">
        <v>51.6</v>
      </c>
      <c r="D215" s="11">
        <v>60.6</v>
      </c>
      <c r="E215" s="11">
        <v>69.900000000000006</v>
      </c>
      <c r="F215" s="11">
        <v>81.400000000000006</v>
      </c>
      <c r="G215" s="11">
        <v>90.4</v>
      </c>
      <c r="I215" s="10"/>
      <c r="J215" s="10"/>
    </row>
    <row r="216" spans="1:10" x14ac:dyDescent="0.25">
      <c r="A216" t="s">
        <v>100</v>
      </c>
      <c r="B216" s="11">
        <v>35.700000000000003</v>
      </c>
      <c r="C216" s="11">
        <v>48.1</v>
      </c>
      <c r="D216" s="11">
        <v>56.1</v>
      </c>
      <c r="E216" s="11">
        <v>64.400000000000006</v>
      </c>
      <c r="F216" s="11">
        <v>74.599999999999994</v>
      </c>
      <c r="G216" s="11">
        <v>82.6</v>
      </c>
      <c r="I216" s="10"/>
      <c r="J216" s="10"/>
    </row>
    <row r="217" spans="1:10" x14ac:dyDescent="0.25">
      <c r="A217" t="s">
        <v>101</v>
      </c>
      <c r="B217" s="11">
        <v>39.6</v>
      </c>
      <c r="C217" s="11">
        <v>50.9</v>
      </c>
      <c r="D217" s="11">
        <v>58.1</v>
      </c>
      <c r="E217" s="11">
        <v>65.7</v>
      </c>
      <c r="F217" s="11">
        <v>74.900000000000006</v>
      </c>
      <c r="G217" s="11">
        <v>82.2</v>
      </c>
      <c r="I217" s="10"/>
      <c r="J217" s="10"/>
    </row>
    <row r="218" spans="1:10" x14ac:dyDescent="0.25">
      <c r="A218" t="s">
        <v>102</v>
      </c>
      <c r="B218" s="11">
        <v>38.9</v>
      </c>
      <c r="C218" s="11">
        <v>52.4</v>
      </c>
      <c r="D218" s="11">
        <v>61</v>
      </c>
      <c r="E218" s="11">
        <v>70</v>
      </c>
      <c r="F218" s="11">
        <v>81.099999999999994</v>
      </c>
      <c r="G218" s="11">
        <v>89.7</v>
      </c>
      <c r="I218" s="10"/>
      <c r="J218" s="10"/>
    </row>
    <row r="219" spans="1:10" x14ac:dyDescent="0.25">
      <c r="A219" t="s">
        <v>103</v>
      </c>
      <c r="B219" s="11">
        <v>35.700000000000003</v>
      </c>
      <c r="C219" s="11">
        <v>47.5</v>
      </c>
      <c r="D219" s="11">
        <v>55.1</v>
      </c>
      <c r="E219" s="11">
        <v>63</v>
      </c>
      <c r="F219" s="11">
        <v>72.7</v>
      </c>
      <c r="G219" s="11">
        <v>80.3</v>
      </c>
      <c r="I219" s="10"/>
      <c r="J219" s="10"/>
    </row>
    <row r="220" spans="1:10" x14ac:dyDescent="0.25">
      <c r="A220" t="s">
        <v>104</v>
      </c>
      <c r="B220" s="11">
        <v>36</v>
      </c>
      <c r="C220" s="11">
        <v>48.3</v>
      </c>
      <c r="D220" s="11">
        <v>56.3</v>
      </c>
      <c r="E220" s="11">
        <v>64.5</v>
      </c>
      <c r="F220" s="11">
        <v>74.599999999999994</v>
      </c>
      <c r="G220" s="11">
        <v>82.5</v>
      </c>
      <c r="I220" s="10"/>
      <c r="J220" s="10"/>
    </row>
    <row r="221" spans="1:10" x14ac:dyDescent="0.25">
      <c r="A221" t="s">
        <v>105</v>
      </c>
      <c r="B221" s="11">
        <v>36.1</v>
      </c>
      <c r="C221" s="11">
        <v>50</v>
      </c>
      <c r="D221" s="11">
        <v>58.9</v>
      </c>
      <c r="E221" s="11">
        <v>68.2</v>
      </c>
      <c r="F221" s="11">
        <v>79.7</v>
      </c>
      <c r="G221" s="11">
        <v>88.6</v>
      </c>
      <c r="I221" s="10"/>
      <c r="J221" s="10"/>
    </row>
    <row r="222" spans="1:10" x14ac:dyDescent="0.25">
      <c r="A222" t="s">
        <v>106</v>
      </c>
      <c r="B222" s="11">
        <v>34.9</v>
      </c>
      <c r="C222" s="11">
        <v>49.1</v>
      </c>
      <c r="D222" s="11">
        <v>58.3</v>
      </c>
      <c r="E222" s="11">
        <v>67.8</v>
      </c>
      <c r="F222" s="11">
        <v>79.5</v>
      </c>
      <c r="G222" s="11">
        <v>88.6</v>
      </c>
      <c r="I222" s="10"/>
      <c r="J222" s="10"/>
    </row>
    <row r="223" spans="1:10" x14ac:dyDescent="0.25">
      <c r="A223" t="s">
        <v>107</v>
      </c>
      <c r="B223" s="11">
        <v>36.299999999999997</v>
      </c>
      <c r="C223" s="11">
        <v>51.1</v>
      </c>
      <c r="D223" s="11">
        <v>60.6</v>
      </c>
      <c r="E223" s="11">
        <v>70.400000000000006</v>
      </c>
      <c r="F223" s="11">
        <v>82.6</v>
      </c>
      <c r="G223" s="11">
        <v>92.1</v>
      </c>
      <c r="I223" s="10"/>
      <c r="J223" s="10"/>
    </row>
    <row r="224" spans="1:10" x14ac:dyDescent="0.25">
      <c r="A224" t="s">
        <v>563</v>
      </c>
      <c r="B224" s="11">
        <v>40.1</v>
      </c>
      <c r="C224" s="11">
        <v>53.2</v>
      </c>
      <c r="D224" s="11">
        <v>61.7</v>
      </c>
      <c r="E224" s="11">
        <v>70.5</v>
      </c>
      <c r="F224" s="11">
        <v>81.2</v>
      </c>
      <c r="G224" s="11">
        <v>89.7</v>
      </c>
      <c r="I224" s="10"/>
      <c r="J224" s="10"/>
    </row>
    <row r="225" spans="1:10" x14ac:dyDescent="0.25">
      <c r="A225" t="s">
        <v>108</v>
      </c>
      <c r="B225" s="11">
        <v>43.7</v>
      </c>
      <c r="C225" s="11">
        <v>58.4</v>
      </c>
      <c r="D225" s="11">
        <v>67.900000000000006</v>
      </c>
      <c r="E225" s="11">
        <v>77.7</v>
      </c>
      <c r="F225" s="11">
        <v>89.9</v>
      </c>
      <c r="G225" s="11">
        <v>99.3</v>
      </c>
      <c r="I225" s="10"/>
      <c r="J225" s="10"/>
    </row>
    <row r="226" spans="1:10" x14ac:dyDescent="0.25">
      <c r="A226" t="s">
        <v>109</v>
      </c>
      <c r="B226" s="11">
        <v>29.9</v>
      </c>
      <c r="C226" s="11">
        <v>46.7</v>
      </c>
      <c r="D226" s="11">
        <v>57.5</v>
      </c>
      <c r="E226" s="11">
        <v>68.8</v>
      </c>
      <c r="F226" s="11">
        <v>82.6</v>
      </c>
      <c r="G226" s="11">
        <v>93.4</v>
      </c>
      <c r="I226" s="10"/>
      <c r="J226" s="10"/>
    </row>
    <row r="227" spans="1:10" x14ac:dyDescent="0.25">
      <c r="A227" t="s">
        <v>110</v>
      </c>
      <c r="B227" s="11">
        <v>37.9</v>
      </c>
      <c r="C227" s="11">
        <v>54.5</v>
      </c>
      <c r="D227" s="11">
        <v>65.2</v>
      </c>
      <c r="E227" s="11">
        <v>76.3</v>
      </c>
      <c r="F227" s="11">
        <v>89.9</v>
      </c>
      <c r="G227" s="11">
        <v>100.6</v>
      </c>
      <c r="I227" s="10"/>
      <c r="J227" s="10"/>
    </row>
    <row r="228" spans="1:10" x14ac:dyDescent="0.25">
      <c r="A228" t="s">
        <v>111</v>
      </c>
      <c r="B228" s="11">
        <v>37.9</v>
      </c>
      <c r="C228" s="11">
        <v>48.6</v>
      </c>
      <c r="D228" s="11">
        <v>55.5</v>
      </c>
      <c r="E228" s="11">
        <v>62.7</v>
      </c>
      <c r="F228" s="11">
        <v>71.5</v>
      </c>
      <c r="G228" s="11">
        <v>78.400000000000006</v>
      </c>
      <c r="I228" s="10"/>
      <c r="J228" s="10"/>
    </row>
    <row r="229" spans="1:10" x14ac:dyDescent="0.25">
      <c r="A229" t="s">
        <v>112</v>
      </c>
      <c r="B229" s="11">
        <v>33.200000000000003</v>
      </c>
      <c r="C229" s="11">
        <v>45.5</v>
      </c>
      <c r="D229" s="11">
        <v>53.4</v>
      </c>
      <c r="E229" s="11">
        <v>61.7</v>
      </c>
      <c r="F229" s="11">
        <v>71.900000000000006</v>
      </c>
      <c r="G229" s="11">
        <v>79.8</v>
      </c>
      <c r="I229" s="10"/>
      <c r="J229" s="10"/>
    </row>
    <row r="230" spans="1:10" x14ac:dyDescent="0.25">
      <c r="A230" t="s">
        <v>564</v>
      </c>
      <c r="B230" s="11">
        <v>37.700000000000003</v>
      </c>
      <c r="C230" s="11">
        <v>51.2</v>
      </c>
      <c r="D230" s="11">
        <v>59.9</v>
      </c>
      <c r="E230" s="11">
        <v>69</v>
      </c>
      <c r="F230" s="11">
        <v>80.2</v>
      </c>
      <c r="G230" s="11">
        <v>88.9</v>
      </c>
      <c r="I230" s="10"/>
      <c r="J230" s="10"/>
    </row>
    <row r="231" spans="1:10" x14ac:dyDescent="0.25">
      <c r="A231" t="s">
        <v>113</v>
      </c>
      <c r="B231" s="11">
        <v>33.5</v>
      </c>
      <c r="C231" s="11">
        <v>46.5</v>
      </c>
      <c r="D231" s="11">
        <v>54.9</v>
      </c>
      <c r="E231" s="11">
        <v>63.6</v>
      </c>
      <c r="F231" s="11">
        <v>74.3</v>
      </c>
      <c r="G231" s="11">
        <v>82.7</v>
      </c>
      <c r="I231" s="10"/>
      <c r="J231" s="10"/>
    </row>
    <row r="232" spans="1:10" x14ac:dyDescent="0.25">
      <c r="A232" t="s">
        <v>114</v>
      </c>
      <c r="B232" s="11">
        <v>39.4</v>
      </c>
      <c r="C232" s="11">
        <v>52.1</v>
      </c>
      <c r="D232" s="11">
        <v>60.3</v>
      </c>
      <c r="E232" s="11">
        <v>68.8</v>
      </c>
      <c r="F232" s="11">
        <v>79.3</v>
      </c>
      <c r="G232" s="11">
        <v>87.4</v>
      </c>
      <c r="I232" s="10"/>
      <c r="J232" s="10"/>
    </row>
    <row r="233" spans="1:10" x14ac:dyDescent="0.25">
      <c r="A233" t="s">
        <v>115</v>
      </c>
      <c r="B233" s="11">
        <v>39.9</v>
      </c>
      <c r="C233" s="11">
        <v>55.3</v>
      </c>
      <c r="D233" s="11">
        <v>65.3</v>
      </c>
      <c r="E233" s="11">
        <v>75.599999999999994</v>
      </c>
      <c r="F233" s="11">
        <v>88.3</v>
      </c>
      <c r="G233" s="11">
        <v>98.2</v>
      </c>
      <c r="I233" s="10"/>
      <c r="J233" s="10"/>
    </row>
    <row r="234" spans="1:10" x14ac:dyDescent="0.25">
      <c r="A234" t="s">
        <v>116</v>
      </c>
      <c r="B234" s="11">
        <v>42.2</v>
      </c>
      <c r="C234" s="11">
        <v>58</v>
      </c>
      <c r="D234" s="11">
        <v>68.099999999999994</v>
      </c>
      <c r="E234" s="11">
        <v>78.7</v>
      </c>
      <c r="F234" s="11">
        <v>91.6</v>
      </c>
      <c r="G234" s="11">
        <v>101.8</v>
      </c>
      <c r="I234" s="10"/>
      <c r="J234" s="10"/>
    </row>
    <row r="235" spans="1:10" x14ac:dyDescent="0.25">
      <c r="A235" t="s">
        <v>117</v>
      </c>
      <c r="B235" s="11">
        <v>31.4</v>
      </c>
      <c r="C235" s="11">
        <v>44</v>
      </c>
      <c r="D235" s="11">
        <v>52.1</v>
      </c>
      <c r="E235" s="11">
        <v>60.6</v>
      </c>
      <c r="F235" s="11">
        <v>71</v>
      </c>
      <c r="G235" s="11">
        <v>79.099999999999994</v>
      </c>
      <c r="I235" s="10"/>
      <c r="J235" s="10"/>
    </row>
    <row r="236" spans="1:10" x14ac:dyDescent="0.25">
      <c r="A236" t="s">
        <v>118</v>
      </c>
      <c r="B236" s="11">
        <v>69.2</v>
      </c>
      <c r="C236" s="11">
        <v>102.1</v>
      </c>
      <c r="D236" s="11">
        <v>123.2</v>
      </c>
      <c r="E236" s="11">
        <v>145.19999999999999</v>
      </c>
      <c r="F236" s="11">
        <v>172.2</v>
      </c>
      <c r="G236" s="11">
        <v>193.4</v>
      </c>
      <c r="I236" s="10"/>
      <c r="J236" s="10"/>
    </row>
    <row r="237" spans="1:10" x14ac:dyDescent="0.25">
      <c r="A237" t="s">
        <v>119</v>
      </c>
      <c r="B237" s="11">
        <v>37.5</v>
      </c>
      <c r="C237" s="11">
        <v>51.3</v>
      </c>
      <c r="D237" s="11">
        <v>60.2</v>
      </c>
      <c r="E237" s="11">
        <v>69.5</v>
      </c>
      <c r="F237" s="11">
        <v>80.900000000000006</v>
      </c>
      <c r="G237" s="11">
        <v>89.8</v>
      </c>
      <c r="I237" s="10"/>
      <c r="J237" s="10"/>
    </row>
    <row r="238" spans="1:10" x14ac:dyDescent="0.25">
      <c r="A238" t="s">
        <v>120</v>
      </c>
      <c r="B238" s="11">
        <v>34.1</v>
      </c>
      <c r="C238" s="11">
        <v>45.7</v>
      </c>
      <c r="D238" s="11">
        <v>53.1</v>
      </c>
      <c r="E238" s="11">
        <v>60.8</v>
      </c>
      <c r="F238" s="11">
        <v>70.3</v>
      </c>
      <c r="G238" s="11">
        <v>77.7</v>
      </c>
      <c r="I238" s="10"/>
      <c r="J238" s="10"/>
    </row>
    <row r="239" spans="1:10" x14ac:dyDescent="0.25">
      <c r="A239" t="s">
        <v>121</v>
      </c>
      <c r="B239" s="11">
        <v>31.3</v>
      </c>
      <c r="C239" s="11">
        <v>43.1</v>
      </c>
      <c r="D239" s="11">
        <v>50.6</v>
      </c>
      <c r="E239" s="11">
        <v>58.5</v>
      </c>
      <c r="F239" s="11">
        <v>68.099999999999994</v>
      </c>
      <c r="G239" s="11">
        <v>75.7</v>
      </c>
      <c r="I239" s="10"/>
      <c r="J239" s="10"/>
    </row>
    <row r="240" spans="1:10" x14ac:dyDescent="0.25">
      <c r="A240" t="s">
        <v>122</v>
      </c>
      <c r="B240" s="11">
        <v>36</v>
      </c>
      <c r="C240" s="11">
        <v>47.2</v>
      </c>
      <c r="D240" s="11">
        <v>54.4</v>
      </c>
      <c r="E240" s="11">
        <v>61.9</v>
      </c>
      <c r="F240" s="11">
        <v>71.099999999999994</v>
      </c>
      <c r="G240" s="11">
        <v>78.3</v>
      </c>
      <c r="I240" s="10"/>
      <c r="J240" s="10"/>
    </row>
    <row r="241" spans="1:10" x14ac:dyDescent="0.25">
      <c r="A241" t="s">
        <v>123</v>
      </c>
      <c r="B241" s="11">
        <v>37.1</v>
      </c>
      <c r="C241" s="11">
        <v>49.8</v>
      </c>
      <c r="D241" s="11">
        <v>58</v>
      </c>
      <c r="E241" s="11">
        <v>66.599999999999994</v>
      </c>
      <c r="F241" s="11">
        <v>77</v>
      </c>
      <c r="G241" s="11">
        <v>85.2</v>
      </c>
      <c r="I241" s="10"/>
      <c r="J241" s="10"/>
    </row>
    <row r="242" spans="1:10" x14ac:dyDescent="0.25">
      <c r="A242" t="s">
        <v>124</v>
      </c>
      <c r="B242" s="11">
        <v>35.1</v>
      </c>
      <c r="C242" s="11">
        <v>47.3</v>
      </c>
      <c r="D242" s="11">
        <v>55.1</v>
      </c>
      <c r="E242" s="11">
        <v>63.2</v>
      </c>
      <c r="F242" s="11">
        <v>73.2</v>
      </c>
      <c r="G242" s="11">
        <v>81</v>
      </c>
      <c r="I242" s="10"/>
      <c r="J242" s="10"/>
    </row>
    <row r="243" spans="1:10" x14ac:dyDescent="0.25">
      <c r="A243" t="s">
        <v>125</v>
      </c>
      <c r="B243" s="11">
        <v>37.700000000000003</v>
      </c>
      <c r="C243" s="11">
        <v>53</v>
      </c>
      <c r="D243" s="11">
        <v>62.8</v>
      </c>
      <c r="E243" s="11">
        <v>73</v>
      </c>
      <c r="F243" s="11">
        <v>85.6</v>
      </c>
      <c r="G243" s="11">
        <v>95.4</v>
      </c>
      <c r="I243" s="10"/>
      <c r="J243" s="10"/>
    </row>
    <row r="244" spans="1:10" x14ac:dyDescent="0.25">
      <c r="A244" t="s">
        <v>126</v>
      </c>
      <c r="B244" s="11">
        <v>34.6</v>
      </c>
      <c r="C244" s="11">
        <v>48.2</v>
      </c>
      <c r="D244" s="11">
        <v>57</v>
      </c>
      <c r="E244" s="11">
        <v>66.099999999999994</v>
      </c>
      <c r="F244" s="11">
        <v>77.3</v>
      </c>
      <c r="G244" s="11">
        <v>86</v>
      </c>
      <c r="I244" s="10"/>
      <c r="J244" s="10"/>
    </row>
    <row r="245" spans="1:10" x14ac:dyDescent="0.25">
      <c r="A245" t="s">
        <v>127</v>
      </c>
      <c r="B245" s="11">
        <v>38.5</v>
      </c>
      <c r="C245" s="11">
        <v>53.6</v>
      </c>
      <c r="D245" s="11">
        <v>63.4</v>
      </c>
      <c r="E245" s="11">
        <v>73.599999999999994</v>
      </c>
      <c r="F245" s="11">
        <v>83</v>
      </c>
      <c r="G245" s="11">
        <v>95.8</v>
      </c>
      <c r="I245" s="10"/>
      <c r="J245" s="10"/>
    </row>
    <row r="246" spans="1:10" x14ac:dyDescent="0.25">
      <c r="A246" t="s">
        <v>128</v>
      </c>
      <c r="B246" s="11">
        <v>34.700000000000003</v>
      </c>
      <c r="C246" s="11">
        <v>46</v>
      </c>
      <c r="D246" s="11">
        <v>53.3</v>
      </c>
      <c r="E246" s="11">
        <v>60.8</v>
      </c>
      <c r="F246" s="11">
        <v>70.099999999999994</v>
      </c>
      <c r="G246" s="11">
        <v>77.400000000000006</v>
      </c>
      <c r="I246" s="10"/>
      <c r="J246" s="10"/>
    </row>
    <row r="247" spans="1:10" x14ac:dyDescent="0.25">
      <c r="A247" t="s">
        <v>129</v>
      </c>
      <c r="B247" s="11">
        <v>57</v>
      </c>
      <c r="C247" s="11">
        <v>84.3</v>
      </c>
      <c r="D247" s="11">
        <v>101.9</v>
      </c>
      <c r="E247" s="11">
        <v>120.1</v>
      </c>
      <c r="F247" s="11">
        <v>142.6</v>
      </c>
      <c r="G247" s="11">
        <v>160.1</v>
      </c>
      <c r="I247" s="10"/>
      <c r="J247" s="10"/>
    </row>
    <row r="248" spans="1:10" x14ac:dyDescent="0.25">
      <c r="A248" t="s">
        <v>130</v>
      </c>
      <c r="B248" s="11">
        <v>41.8</v>
      </c>
      <c r="C248" s="11">
        <v>54.7</v>
      </c>
      <c r="D248" s="11">
        <v>63</v>
      </c>
      <c r="E248" s="11">
        <v>71.7</v>
      </c>
      <c r="F248" s="11">
        <v>82.3</v>
      </c>
      <c r="G248" s="11">
        <v>90.6</v>
      </c>
      <c r="I248" s="10"/>
      <c r="J248" s="10"/>
    </row>
    <row r="249" spans="1:10" x14ac:dyDescent="0.25">
      <c r="A249" t="s">
        <v>131</v>
      </c>
      <c r="B249" s="11">
        <v>35.700000000000003</v>
      </c>
      <c r="C249" s="11">
        <v>47.6</v>
      </c>
      <c r="D249" s="11">
        <v>55.2</v>
      </c>
      <c r="E249" s="11">
        <v>63.1</v>
      </c>
      <c r="F249" s="11">
        <v>72.900000000000006</v>
      </c>
      <c r="G249" s="11">
        <v>80.5</v>
      </c>
      <c r="I249" s="10"/>
      <c r="J249" s="10"/>
    </row>
    <row r="250" spans="1:10" x14ac:dyDescent="0.25">
      <c r="A250" t="s">
        <v>132</v>
      </c>
      <c r="B250" s="11">
        <v>37.1</v>
      </c>
      <c r="C250" s="11">
        <v>51.8</v>
      </c>
      <c r="D250" s="11">
        <v>61.2</v>
      </c>
      <c r="E250" s="11">
        <v>71.099999999999994</v>
      </c>
      <c r="F250" s="11">
        <v>83.2</v>
      </c>
      <c r="G250" s="11">
        <v>92.6</v>
      </c>
      <c r="I250" s="10"/>
      <c r="J250" s="10"/>
    </row>
    <row r="251" spans="1:10" x14ac:dyDescent="0.25">
      <c r="A251" t="s">
        <v>133</v>
      </c>
      <c r="B251" s="11">
        <v>36.799999999999997</v>
      </c>
      <c r="C251" s="11">
        <v>49.9</v>
      </c>
      <c r="D251" s="11">
        <v>58.4</v>
      </c>
      <c r="E251" s="11">
        <v>67.2</v>
      </c>
      <c r="F251" s="11">
        <v>78.099999999999994</v>
      </c>
      <c r="G251" s="11">
        <v>86.5</v>
      </c>
      <c r="I251" s="10"/>
      <c r="J251" s="10"/>
    </row>
    <row r="252" spans="1:10" x14ac:dyDescent="0.25">
      <c r="A252" t="s">
        <v>134</v>
      </c>
      <c r="B252" s="11">
        <v>38.5</v>
      </c>
      <c r="C252" s="11">
        <v>52.5</v>
      </c>
      <c r="D252" s="11">
        <v>61.6</v>
      </c>
      <c r="E252" s="11">
        <v>71</v>
      </c>
      <c r="F252" s="11">
        <v>82.5</v>
      </c>
      <c r="G252" s="11">
        <v>91.5</v>
      </c>
      <c r="I252" s="10"/>
      <c r="J252" s="10"/>
    </row>
    <row r="253" spans="1:10" x14ac:dyDescent="0.25">
      <c r="A253" t="s">
        <v>135</v>
      </c>
      <c r="B253" s="11">
        <v>37.700000000000003</v>
      </c>
      <c r="C253" s="11">
        <v>49.2</v>
      </c>
      <c r="D253" s="11">
        <v>56.5</v>
      </c>
      <c r="E253" s="11">
        <v>64.2</v>
      </c>
      <c r="F253" s="11">
        <v>73.599999999999994</v>
      </c>
      <c r="G253" s="11">
        <v>80.900000000000006</v>
      </c>
      <c r="I253" s="10"/>
      <c r="J253" s="10"/>
    </row>
    <row r="254" spans="1:10" x14ac:dyDescent="0.25">
      <c r="A254" t="s">
        <v>136</v>
      </c>
      <c r="B254" s="11">
        <v>52.5</v>
      </c>
      <c r="C254" s="11">
        <v>73.400000000000006</v>
      </c>
      <c r="D254" s="11">
        <v>86.7</v>
      </c>
      <c r="E254" s="11">
        <v>100.7</v>
      </c>
      <c r="F254" s="11">
        <v>117.8</v>
      </c>
      <c r="G254" s="11">
        <v>131.1</v>
      </c>
      <c r="I254" s="10"/>
      <c r="J254" s="10"/>
    </row>
    <row r="255" spans="1:10" x14ac:dyDescent="0.25">
      <c r="A255" t="s">
        <v>137</v>
      </c>
      <c r="B255" s="11">
        <v>34.4</v>
      </c>
      <c r="C255" s="11">
        <v>48.6</v>
      </c>
      <c r="D255" s="11">
        <v>57.7</v>
      </c>
      <c r="E255" s="11">
        <v>67.2</v>
      </c>
      <c r="F255" s="11">
        <v>78.8</v>
      </c>
      <c r="G255" s="11">
        <v>87.9</v>
      </c>
      <c r="I255" s="10"/>
      <c r="J255" s="10"/>
    </row>
    <row r="256" spans="1:10" x14ac:dyDescent="0.25">
      <c r="A256" t="s">
        <v>138</v>
      </c>
      <c r="B256" s="11">
        <v>38.799999999999997</v>
      </c>
      <c r="C256" s="11">
        <v>53.4</v>
      </c>
      <c r="D256" s="11">
        <v>62.8</v>
      </c>
      <c r="E256" s="11">
        <v>72.599999999999994</v>
      </c>
      <c r="F256" s="11">
        <v>84.6</v>
      </c>
      <c r="G256" s="11">
        <v>94</v>
      </c>
      <c r="I256" s="10"/>
      <c r="J256" s="10"/>
    </row>
    <row r="257" spans="1:10" x14ac:dyDescent="0.25">
      <c r="A257" t="s">
        <v>139</v>
      </c>
      <c r="B257" s="11">
        <v>35.200000000000003</v>
      </c>
      <c r="C257" s="11">
        <v>45.8</v>
      </c>
      <c r="D257" s="11">
        <v>52.6</v>
      </c>
      <c r="E257" s="11">
        <v>59.7</v>
      </c>
      <c r="F257" s="11">
        <v>68.400000000000006</v>
      </c>
      <c r="G257" s="11">
        <v>75.2</v>
      </c>
      <c r="I257" s="10"/>
      <c r="J257" s="10"/>
    </row>
    <row r="258" spans="1:10" x14ac:dyDescent="0.25">
      <c r="A258" t="s">
        <v>140</v>
      </c>
      <c r="B258" s="11">
        <v>32.200000000000003</v>
      </c>
      <c r="C258" s="11">
        <v>46</v>
      </c>
      <c r="D258" s="11">
        <v>54.9</v>
      </c>
      <c r="E258" s="11">
        <v>64.2</v>
      </c>
      <c r="F258" s="11">
        <v>75.599999999999994</v>
      </c>
      <c r="G258" s="11">
        <v>84.5</v>
      </c>
      <c r="I258" s="10"/>
      <c r="J258" s="10"/>
    </row>
    <row r="259" spans="1:10" x14ac:dyDescent="0.25">
      <c r="A259" t="s">
        <v>141</v>
      </c>
      <c r="B259" s="11">
        <v>40.1</v>
      </c>
      <c r="C259" s="11">
        <v>59.3</v>
      </c>
      <c r="D259" s="11">
        <v>71.599999999999994</v>
      </c>
      <c r="E259" s="11">
        <v>84.5</v>
      </c>
      <c r="F259" s="11">
        <v>100.2</v>
      </c>
      <c r="G259" s="11">
        <v>112.5</v>
      </c>
      <c r="I259" s="10"/>
      <c r="J259" s="10"/>
    </row>
    <row r="260" spans="1:10" x14ac:dyDescent="0.25">
      <c r="A260" t="s">
        <v>142</v>
      </c>
      <c r="B260" s="11">
        <v>32.1</v>
      </c>
      <c r="C260" s="11">
        <v>44.4</v>
      </c>
      <c r="D260" s="11">
        <v>52.3</v>
      </c>
      <c r="E260" s="11">
        <v>60.5</v>
      </c>
      <c r="F260" s="11">
        <v>70.599999999999994</v>
      </c>
      <c r="G260" s="11">
        <v>78.5</v>
      </c>
      <c r="I260" s="10"/>
      <c r="J260" s="10"/>
    </row>
    <row r="261" spans="1:10" x14ac:dyDescent="0.25">
      <c r="A261" t="s">
        <v>143</v>
      </c>
      <c r="B261" s="11">
        <v>35.1</v>
      </c>
      <c r="C261" s="11">
        <v>44.5</v>
      </c>
      <c r="D261" s="11">
        <v>50.6</v>
      </c>
      <c r="E261" s="11">
        <v>56.9</v>
      </c>
      <c r="F261" s="11">
        <v>64.599999999999994</v>
      </c>
      <c r="G261" s="11">
        <v>70.599999999999994</v>
      </c>
      <c r="I261" s="10"/>
      <c r="J261" s="10"/>
    </row>
    <row r="262" spans="1:10" x14ac:dyDescent="0.25">
      <c r="A262" t="s">
        <v>144</v>
      </c>
      <c r="B262" s="11">
        <v>34.5</v>
      </c>
      <c r="C262" s="11">
        <v>45.7</v>
      </c>
      <c r="D262" s="11">
        <v>52.9</v>
      </c>
      <c r="E262" s="11">
        <v>60.3</v>
      </c>
      <c r="F262" s="11">
        <v>69.5</v>
      </c>
      <c r="G262" s="11">
        <v>76.7</v>
      </c>
      <c r="I262" s="10"/>
      <c r="J262" s="10"/>
    </row>
    <row r="263" spans="1:10" x14ac:dyDescent="0.25">
      <c r="A263" t="s">
        <v>145</v>
      </c>
      <c r="B263" s="11">
        <v>31.7</v>
      </c>
      <c r="C263" s="11">
        <v>42.8</v>
      </c>
      <c r="D263" s="11">
        <v>49.9</v>
      </c>
      <c r="E263" s="11">
        <v>57.3</v>
      </c>
      <c r="F263" s="11">
        <v>66.3</v>
      </c>
      <c r="G263" s="11">
        <v>73.5</v>
      </c>
      <c r="I263" s="10"/>
      <c r="J263" s="10"/>
    </row>
    <row r="264" spans="1:10" x14ac:dyDescent="0.25">
      <c r="A264" t="s">
        <v>146</v>
      </c>
      <c r="B264" s="11">
        <v>31.9</v>
      </c>
      <c r="C264" s="11">
        <v>43</v>
      </c>
      <c r="D264" s="11">
        <v>50.2</v>
      </c>
      <c r="E264" s="11">
        <v>57.6</v>
      </c>
      <c r="F264" s="11">
        <v>66.8</v>
      </c>
      <c r="G264" s="11">
        <v>73.900000000000006</v>
      </c>
      <c r="I264" s="10"/>
      <c r="J264" s="10"/>
    </row>
    <row r="265" spans="1:10" x14ac:dyDescent="0.25">
      <c r="A265" t="s">
        <v>147</v>
      </c>
      <c r="B265" s="11">
        <v>37.200000000000003</v>
      </c>
      <c r="C265" s="11">
        <v>50.3</v>
      </c>
      <c r="D265" s="11">
        <v>58.7</v>
      </c>
      <c r="E265" s="11">
        <v>67.5</v>
      </c>
      <c r="F265" s="11">
        <v>78.3</v>
      </c>
      <c r="G265" s="11">
        <v>86.8</v>
      </c>
      <c r="I265" s="10"/>
      <c r="J265" s="10"/>
    </row>
    <row r="266" spans="1:10" x14ac:dyDescent="0.25">
      <c r="A266" t="s">
        <v>148</v>
      </c>
      <c r="B266" s="11">
        <v>43.7</v>
      </c>
      <c r="C266" s="11">
        <v>62.6</v>
      </c>
      <c r="D266" s="11">
        <v>74.8</v>
      </c>
      <c r="E266" s="11">
        <v>87.4</v>
      </c>
      <c r="F266" s="11">
        <v>102.9</v>
      </c>
      <c r="G266" s="11">
        <v>115.1</v>
      </c>
      <c r="I266" s="10"/>
      <c r="J266" s="10"/>
    </row>
    <row r="267" spans="1:10" x14ac:dyDescent="0.25">
      <c r="A267" t="s">
        <v>314</v>
      </c>
      <c r="B267" s="11">
        <v>31.8</v>
      </c>
      <c r="C267" s="11">
        <v>43.4</v>
      </c>
      <c r="D267" s="11">
        <v>50.9</v>
      </c>
      <c r="E267" s="11">
        <v>58.6</v>
      </c>
      <c r="F267" s="11">
        <v>68.2</v>
      </c>
      <c r="G267" s="11">
        <v>75.599999999999994</v>
      </c>
      <c r="I267" s="10"/>
      <c r="J267" s="10"/>
    </row>
    <row r="268" spans="1:10" x14ac:dyDescent="0.25">
      <c r="A268" t="s">
        <v>315</v>
      </c>
      <c r="B268" s="11">
        <v>37.9</v>
      </c>
      <c r="C268" s="11">
        <v>50.7</v>
      </c>
      <c r="D268" s="11">
        <v>58.9</v>
      </c>
      <c r="E268" s="11">
        <v>67.400000000000006</v>
      </c>
      <c r="F268" s="11">
        <v>77.8</v>
      </c>
      <c r="G268" s="11">
        <v>86</v>
      </c>
      <c r="I268" s="10"/>
      <c r="J268" s="10"/>
    </row>
    <row r="269" spans="1:10" x14ac:dyDescent="0.25">
      <c r="A269" t="s">
        <v>316</v>
      </c>
      <c r="B269" s="11">
        <v>38.1</v>
      </c>
      <c r="C269" s="11">
        <v>53</v>
      </c>
      <c r="D269" s="11">
        <v>62.5</v>
      </c>
      <c r="E269" s="11">
        <v>72.400000000000006</v>
      </c>
      <c r="F269" s="11">
        <v>84.6</v>
      </c>
      <c r="G269" s="11">
        <v>94.1</v>
      </c>
      <c r="I269" s="10"/>
      <c r="J269" s="10"/>
    </row>
    <row r="270" spans="1:10" x14ac:dyDescent="0.25">
      <c r="A270" t="s">
        <v>317</v>
      </c>
      <c r="B270" s="11">
        <v>36.6</v>
      </c>
      <c r="C270" s="11">
        <v>48.6</v>
      </c>
      <c r="D270" s="11">
        <v>56.3</v>
      </c>
      <c r="E270" s="11">
        <v>64.3</v>
      </c>
      <c r="F270" s="11">
        <v>74.099999999999994</v>
      </c>
      <c r="G270" s="11">
        <v>81.8</v>
      </c>
      <c r="I270" s="10"/>
      <c r="J270" s="10"/>
    </row>
    <row r="271" spans="1:10" x14ac:dyDescent="0.25">
      <c r="A271" t="s">
        <v>318</v>
      </c>
      <c r="B271" s="11">
        <v>38.5</v>
      </c>
      <c r="C271" s="11">
        <v>55</v>
      </c>
      <c r="D271" s="11">
        <v>65.599999999999994</v>
      </c>
      <c r="E271" s="11">
        <v>76.599999999999994</v>
      </c>
      <c r="F271" s="11">
        <v>90.2</v>
      </c>
      <c r="G271" s="11">
        <v>100.8</v>
      </c>
      <c r="I271" s="10"/>
      <c r="J271" s="10"/>
    </row>
    <row r="272" spans="1:10" x14ac:dyDescent="0.25">
      <c r="A272" t="s">
        <v>565</v>
      </c>
      <c r="B272" s="11">
        <v>39.9</v>
      </c>
      <c r="C272" s="11">
        <v>56.5</v>
      </c>
      <c r="D272" s="11">
        <v>67.099999999999994</v>
      </c>
      <c r="E272" s="11">
        <v>78.2</v>
      </c>
      <c r="F272" s="11">
        <v>91.9</v>
      </c>
      <c r="G272" s="11">
        <v>102.5</v>
      </c>
      <c r="I272" s="10"/>
      <c r="J272" s="10"/>
    </row>
    <row r="273" spans="1:10" x14ac:dyDescent="0.25">
      <c r="A273" t="s">
        <v>319</v>
      </c>
      <c r="B273" s="11">
        <v>30.6</v>
      </c>
      <c r="C273" s="11">
        <v>43.5</v>
      </c>
      <c r="D273" s="11">
        <v>51.8</v>
      </c>
      <c r="E273" s="11">
        <v>60.5</v>
      </c>
      <c r="F273" s="11">
        <v>71.099999999999994</v>
      </c>
      <c r="G273" s="11">
        <v>79.400000000000006</v>
      </c>
      <c r="I273" s="10"/>
      <c r="J273" s="10"/>
    </row>
    <row r="274" spans="1:10" x14ac:dyDescent="0.25">
      <c r="A274" t="s">
        <v>320</v>
      </c>
      <c r="B274" s="11">
        <v>37.6</v>
      </c>
      <c r="C274" s="11">
        <v>50.1</v>
      </c>
      <c r="D274" s="11">
        <v>58.2</v>
      </c>
      <c r="E274" s="11">
        <v>66.599999999999994</v>
      </c>
      <c r="F274" s="11">
        <v>76.900000000000006</v>
      </c>
      <c r="G274" s="11">
        <v>85</v>
      </c>
      <c r="I274" s="10"/>
      <c r="J274" s="10"/>
    </row>
    <row r="275" spans="1:10" x14ac:dyDescent="0.25">
      <c r="A275" t="s">
        <v>321</v>
      </c>
      <c r="B275" s="11">
        <v>32.6</v>
      </c>
      <c r="C275" s="11">
        <v>42.9</v>
      </c>
      <c r="D275" s="11">
        <v>49.6</v>
      </c>
      <c r="E275" s="11">
        <v>56.5</v>
      </c>
      <c r="F275" s="11">
        <v>65</v>
      </c>
      <c r="G275" s="11">
        <v>71.7</v>
      </c>
      <c r="I275" s="10"/>
      <c r="J275" s="10"/>
    </row>
    <row r="276" spans="1:10" x14ac:dyDescent="0.25">
      <c r="A276" t="s">
        <v>566</v>
      </c>
      <c r="B276" s="11">
        <v>36.700000000000003</v>
      </c>
      <c r="C276" s="11">
        <v>51.4</v>
      </c>
      <c r="D276" s="11">
        <v>60.8</v>
      </c>
      <c r="E276" s="11">
        <v>70.599999999999994</v>
      </c>
      <c r="F276" s="11">
        <v>82.7</v>
      </c>
      <c r="G276" s="11">
        <v>92.1</v>
      </c>
      <c r="I276" s="10"/>
      <c r="J276" s="10"/>
    </row>
    <row r="277" spans="1:10" x14ac:dyDescent="0.25">
      <c r="A277" t="s">
        <v>322</v>
      </c>
      <c r="B277" s="11">
        <v>33.299999999999997</v>
      </c>
      <c r="C277" s="11">
        <v>49.4</v>
      </c>
      <c r="D277" s="11">
        <v>59.7</v>
      </c>
      <c r="E277" s="11">
        <v>70.400000000000006</v>
      </c>
      <c r="F277" s="11">
        <v>83.6</v>
      </c>
      <c r="G277" s="11">
        <v>94</v>
      </c>
      <c r="I277" s="10"/>
      <c r="J277" s="10"/>
    </row>
    <row r="278" spans="1:10" x14ac:dyDescent="0.25">
      <c r="A278" t="s">
        <v>323</v>
      </c>
      <c r="B278" s="11">
        <v>33.9</v>
      </c>
      <c r="C278" s="11">
        <v>48.7</v>
      </c>
      <c r="D278" s="11">
        <v>58.3</v>
      </c>
      <c r="E278" s="11">
        <v>68.2</v>
      </c>
      <c r="F278" s="11">
        <v>80.400000000000006</v>
      </c>
      <c r="G278" s="11">
        <v>89.9</v>
      </c>
      <c r="I278" s="10"/>
      <c r="J278" s="10"/>
    </row>
    <row r="279" spans="1:10" x14ac:dyDescent="0.25">
      <c r="A279" t="s">
        <v>324</v>
      </c>
      <c r="B279" s="11">
        <v>33.9</v>
      </c>
      <c r="C279" s="11">
        <v>44.8</v>
      </c>
      <c r="D279" s="11">
        <v>51.8</v>
      </c>
      <c r="E279" s="11">
        <v>59.1</v>
      </c>
      <c r="F279" s="11">
        <v>68</v>
      </c>
      <c r="G279" s="11">
        <v>75</v>
      </c>
      <c r="I279" s="10"/>
      <c r="J279" s="10"/>
    </row>
    <row r="280" spans="1:10" x14ac:dyDescent="0.25">
      <c r="A280" t="s">
        <v>325</v>
      </c>
      <c r="B280" s="11">
        <v>36.9</v>
      </c>
      <c r="C280" s="11">
        <v>49.9</v>
      </c>
      <c r="D280" s="11">
        <v>58.3</v>
      </c>
      <c r="E280" s="11">
        <v>67.099999999999994</v>
      </c>
      <c r="F280" s="11">
        <v>77.8</v>
      </c>
      <c r="G280" s="11">
        <v>86.2</v>
      </c>
      <c r="I280" s="10"/>
      <c r="J280" s="10"/>
    </row>
    <row r="281" spans="1:10" x14ac:dyDescent="0.25">
      <c r="A281" t="s">
        <v>326</v>
      </c>
      <c r="B281" s="11">
        <v>38</v>
      </c>
      <c r="C281" s="11">
        <v>51.8</v>
      </c>
      <c r="D281" s="11">
        <v>60.7</v>
      </c>
      <c r="E281" s="11">
        <v>70</v>
      </c>
      <c r="F281" s="11">
        <v>81.400000000000006</v>
      </c>
      <c r="G281" s="11">
        <v>90.3</v>
      </c>
      <c r="I281" s="10"/>
      <c r="J281" s="10"/>
    </row>
    <row r="282" spans="1:10" x14ac:dyDescent="0.25">
      <c r="A282" t="s">
        <v>327</v>
      </c>
      <c r="B282" s="11">
        <v>66</v>
      </c>
      <c r="C282" s="11">
        <v>97.3</v>
      </c>
      <c r="D282" s="11">
        <v>117.4</v>
      </c>
      <c r="E282" s="11">
        <v>138.30000000000001</v>
      </c>
      <c r="F282" s="11">
        <v>164</v>
      </c>
      <c r="G282" s="11">
        <v>184.1</v>
      </c>
      <c r="I282" s="10"/>
      <c r="J282" s="10"/>
    </row>
    <row r="283" spans="1:10" x14ac:dyDescent="0.25">
      <c r="A283" t="s">
        <v>328</v>
      </c>
      <c r="B283" s="11">
        <v>35.799999999999997</v>
      </c>
      <c r="C283" s="11">
        <v>50.9</v>
      </c>
      <c r="D283" s="11">
        <v>60.5</v>
      </c>
      <c r="E283" s="11">
        <v>70.599999999999994</v>
      </c>
      <c r="F283" s="11">
        <v>82.9</v>
      </c>
      <c r="G283" s="11">
        <v>92.6</v>
      </c>
      <c r="I283" s="10"/>
      <c r="J283" s="10"/>
    </row>
    <row r="284" spans="1:10" x14ac:dyDescent="0.25">
      <c r="A284" t="s">
        <v>329</v>
      </c>
      <c r="B284" s="11">
        <v>34</v>
      </c>
      <c r="C284" s="11">
        <v>49</v>
      </c>
      <c r="D284" s="11">
        <v>58.6</v>
      </c>
      <c r="E284" s="11">
        <v>68.599999999999994</v>
      </c>
      <c r="F284" s="11">
        <v>80.900000000000006</v>
      </c>
      <c r="G284" s="11">
        <v>90.6</v>
      </c>
      <c r="I284" s="10"/>
      <c r="J284" s="10"/>
    </row>
    <row r="285" spans="1:10" x14ac:dyDescent="0.25">
      <c r="A285" t="s">
        <v>330</v>
      </c>
      <c r="B285" s="11">
        <v>41.6</v>
      </c>
      <c r="C285" s="11">
        <v>57.3</v>
      </c>
      <c r="D285" s="11">
        <v>67.3</v>
      </c>
      <c r="E285" s="11">
        <v>77.8</v>
      </c>
      <c r="F285" s="11">
        <v>90.6</v>
      </c>
      <c r="G285" s="11">
        <v>100.7</v>
      </c>
      <c r="I285" s="10"/>
      <c r="J285" s="10"/>
    </row>
    <row r="286" spans="1:10" x14ac:dyDescent="0.25">
      <c r="A286" t="s">
        <v>331</v>
      </c>
      <c r="B286" s="11">
        <v>40.799999999999997</v>
      </c>
      <c r="C286" s="11">
        <v>60.4</v>
      </c>
      <c r="D286" s="11">
        <v>73</v>
      </c>
      <c r="E286" s="11">
        <v>86.1</v>
      </c>
      <c r="F286" s="11">
        <v>102.2</v>
      </c>
      <c r="G286" s="11">
        <v>114.8</v>
      </c>
      <c r="I286" s="10"/>
      <c r="J286" s="10"/>
    </row>
    <row r="287" spans="1:10" x14ac:dyDescent="0.25">
      <c r="A287" t="s">
        <v>332</v>
      </c>
      <c r="B287" s="11">
        <v>31.4</v>
      </c>
      <c r="C287" s="11">
        <v>41.4</v>
      </c>
      <c r="D287" s="11">
        <v>47.8</v>
      </c>
      <c r="E287" s="11">
        <v>54.5</v>
      </c>
      <c r="F287" s="11">
        <v>62.8</v>
      </c>
      <c r="G287" s="11">
        <v>69.2</v>
      </c>
      <c r="I287" s="10"/>
      <c r="J287" s="10"/>
    </row>
    <row r="288" spans="1:10" x14ac:dyDescent="0.25">
      <c r="A288" t="s">
        <v>333</v>
      </c>
      <c r="B288" s="11">
        <v>81.7</v>
      </c>
      <c r="C288" s="11">
        <v>118.2</v>
      </c>
      <c r="D288" s="11">
        <v>141.6</v>
      </c>
      <c r="E288" s="11">
        <v>166</v>
      </c>
      <c r="F288" s="11">
        <v>195.9</v>
      </c>
      <c r="G288" s="11">
        <v>219.3</v>
      </c>
      <c r="I288" s="10"/>
      <c r="J288" s="10"/>
    </row>
    <row r="289" spans="1:10" x14ac:dyDescent="0.25">
      <c r="A289" t="s">
        <v>334</v>
      </c>
      <c r="B289" s="11">
        <v>36</v>
      </c>
      <c r="C289" s="11">
        <v>49.5</v>
      </c>
      <c r="D289" s="11">
        <v>58.2</v>
      </c>
      <c r="E289" s="11">
        <v>67.3</v>
      </c>
      <c r="F289" s="11">
        <v>78.3</v>
      </c>
      <c r="G289" s="11">
        <v>87</v>
      </c>
      <c r="I289" s="10"/>
      <c r="J289" s="10"/>
    </row>
    <row r="290" spans="1:10" x14ac:dyDescent="0.25">
      <c r="A290" t="s">
        <v>335</v>
      </c>
      <c r="B290" s="11">
        <v>38</v>
      </c>
      <c r="C290" s="11">
        <v>51.3</v>
      </c>
      <c r="D290" s="11">
        <v>59.9</v>
      </c>
      <c r="E290" s="11">
        <v>68.8</v>
      </c>
      <c r="F290" s="11">
        <v>79.7</v>
      </c>
      <c r="G290" s="11">
        <v>88.3</v>
      </c>
      <c r="I290" s="10"/>
      <c r="J290" s="10"/>
    </row>
    <row r="291" spans="1:10" x14ac:dyDescent="0.25">
      <c r="A291" t="s">
        <v>336</v>
      </c>
      <c r="B291" s="11">
        <v>40.9</v>
      </c>
      <c r="C291" s="11">
        <v>57.3</v>
      </c>
      <c r="D291" s="11">
        <v>67.8</v>
      </c>
      <c r="E291" s="11">
        <v>78.7</v>
      </c>
      <c r="F291" s="11">
        <v>92.1</v>
      </c>
      <c r="G291" s="11">
        <v>102.6</v>
      </c>
      <c r="I291" s="10"/>
      <c r="J291" s="10"/>
    </row>
    <row r="292" spans="1:10" x14ac:dyDescent="0.25">
      <c r="A292" t="s">
        <v>337</v>
      </c>
      <c r="B292" s="11">
        <v>54.7</v>
      </c>
      <c r="C292" s="11">
        <v>78</v>
      </c>
      <c r="D292" s="11">
        <v>93</v>
      </c>
      <c r="E292" s="11">
        <v>108.5</v>
      </c>
      <c r="F292" s="11">
        <v>127.7</v>
      </c>
      <c r="G292" s="11">
        <v>142.6</v>
      </c>
      <c r="I292" s="10"/>
      <c r="J292" s="10"/>
    </row>
    <row r="293" spans="1:10" x14ac:dyDescent="0.25">
      <c r="A293" t="s">
        <v>338</v>
      </c>
      <c r="B293" s="11">
        <v>31</v>
      </c>
      <c r="C293" s="11">
        <v>43.8</v>
      </c>
      <c r="D293" s="11">
        <v>52</v>
      </c>
      <c r="E293" s="11">
        <v>60.6</v>
      </c>
      <c r="F293" s="11">
        <v>71.099999999999994</v>
      </c>
      <c r="G293" s="11">
        <v>79.400000000000006</v>
      </c>
      <c r="I293" s="10"/>
      <c r="J293" s="10"/>
    </row>
    <row r="294" spans="1:10" x14ac:dyDescent="0.25">
      <c r="A294" t="s">
        <v>339</v>
      </c>
      <c r="B294" s="11">
        <v>36.5</v>
      </c>
      <c r="C294" s="11">
        <v>49.2</v>
      </c>
      <c r="D294" s="11">
        <v>57.4</v>
      </c>
      <c r="E294" s="11">
        <v>65.900000000000006</v>
      </c>
      <c r="F294" s="11">
        <v>76.400000000000006</v>
      </c>
      <c r="G294" s="11">
        <v>84.6</v>
      </c>
      <c r="I294" s="10"/>
      <c r="J294" s="10"/>
    </row>
    <row r="295" spans="1:10" x14ac:dyDescent="0.25">
      <c r="A295" t="s">
        <v>567</v>
      </c>
      <c r="B295" s="11">
        <v>38.6</v>
      </c>
      <c r="C295" s="11">
        <v>52.5</v>
      </c>
      <c r="D295" s="11">
        <v>61.4</v>
      </c>
      <c r="E295" s="11">
        <v>70.7</v>
      </c>
      <c r="F295" s="11">
        <v>82.1</v>
      </c>
      <c r="G295" s="11">
        <v>91</v>
      </c>
      <c r="I295" s="10"/>
      <c r="J295" s="10"/>
    </row>
    <row r="296" spans="1:10" x14ac:dyDescent="0.25">
      <c r="A296" t="s">
        <v>568</v>
      </c>
      <c r="B296" s="11">
        <v>30.4</v>
      </c>
      <c r="C296" s="11">
        <v>43.4</v>
      </c>
      <c r="D296" s="11">
        <v>51.7</v>
      </c>
      <c r="E296" s="11">
        <v>60.4</v>
      </c>
      <c r="F296" s="11">
        <v>71.099999999999994</v>
      </c>
      <c r="G296" s="11">
        <v>79.5</v>
      </c>
      <c r="I296" s="10"/>
      <c r="J296" s="10"/>
    </row>
    <row r="297" spans="1:10" x14ac:dyDescent="0.25">
      <c r="A297" t="s">
        <v>569</v>
      </c>
      <c r="B297" s="11">
        <v>34.6</v>
      </c>
      <c r="C297" s="11">
        <v>53.3</v>
      </c>
      <c r="D297" s="11">
        <v>65.3</v>
      </c>
      <c r="E297" s="11">
        <v>77.8</v>
      </c>
      <c r="F297" s="11">
        <v>93.1</v>
      </c>
      <c r="G297" s="11">
        <v>105.1</v>
      </c>
      <c r="I297" s="10"/>
      <c r="J297" s="10"/>
    </row>
    <row r="298" spans="1:10" x14ac:dyDescent="0.25">
      <c r="A298" t="s">
        <v>340</v>
      </c>
      <c r="B298" s="11">
        <v>40.799999999999997</v>
      </c>
      <c r="C298" s="11">
        <v>55.6</v>
      </c>
      <c r="D298" s="11">
        <v>65.099999999999994</v>
      </c>
      <c r="E298" s="11">
        <v>74.900000000000006</v>
      </c>
      <c r="F298" s="11">
        <v>87.1</v>
      </c>
      <c r="G298" s="11">
        <v>96.5</v>
      </c>
      <c r="I298" s="10"/>
      <c r="J298" s="10"/>
    </row>
    <row r="299" spans="1:10" x14ac:dyDescent="0.25">
      <c r="A299" t="s">
        <v>341</v>
      </c>
      <c r="B299" s="11">
        <v>32.299999999999997</v>
      </c>
      <c r="C299" s="11">
        <v>46.7</v>
      </c>
      <c r="D299" s="11">
        <v>56</v>
      </c>
      <c r="E299" s="11">
        <v>65.7</v>
      </c>
      <c r="F299" s="11">
        <v>77.599999999999994</v>
      </c>
      <c r="G299" s="11">
        <v>86.8</v>
      </c>
      <c r="I299" s="10"/>
      <c r="J299" s="10"/>
    </row>
    <row r="300" spans="1:10" x14ac:dyDescent="0.25">
      <c r="A300" t="s">
        <v>342</v>
      </c>
      <c r="B300" s="11">
        <v>34.700000000000003</v>
      </c>
      <c r="C300" s="11">
        <v>48.6</v>
      </c>
      <c r="D300" s="11">
        <v>57.6</v>
      </c>
      <c r="E300" s="11">
        <v>66.900000000000006</v>
      </c>
      <c r="F300" s="11">
        <v>78.400000000000006</v>
      </c>
      <c r="G300" s="11">
        <v>87.3</v>
      </c>
      <c r="I300" s="10"/>
      <c r="J300" s="10"/>
    </row>
    <row r="301" spans="1:10" x14ac:dyDescent="0.25">
      <c r="A301" t="s">
        <v>570</v>
      </c>
      <c r="B301" s="11">
        <v>34.4</v>
      </c>
      <c r="C301" s="11">
        <v>50.7</v>
      </c>
      <c r="D301" s="11">
        <v>61.1</v>
      </c>
      <c r="E301" s="11">
        <v>72.099999999999994</v>
      </c>
      <c r="F301" s="11">
        <v>85.4</v>
      </c>
      <c r="G301" s="11">
        <v>95.9</v>
      </c>
      <c r="I301" s="10"/>
      <c r="J301" s="10"/>
    </row>
    <row r="302" spans="1:10" x14ac:dyDescent="0.25">
      <c r="A302" t="s">
        <v>343</v>
      </c>
      <c r="B302" s="11">
        <v>41.6</v>
      </c>
      <c r="C302" s="11">
        <v>54.8</v>
      </c>
      <c r="D302" s="11">
        <v>63.3</v>
      </c>
      <c r="E302" s="11">
        <v>72.099999999999994</v>
      </c>
      <c r="F302" s="11">
        <v>83</v>
      </c>
      <c r="G302" s="11">
        <v>91.5</v>
      </c>
      <c r="I302" s="10"/>
      <c r="J302" s="10"/>
    </row>
    <row r="303" spans="1:10" x14ac:dyDescent="0.25">
      <c r="A303" t="s">
        <v>344</v>
      </c>
      <c r="B303" s="11">
        <v>42.5</v>
      </c>
      <c r="C303" s="11">
        <v>60.6</v>
      </c>
      <c r="D303" s="11">
        <v>72.2</v>
      </c>
      <c r="E303" s="11">
        <v>84.3</v>
      </c>
      <c r="F303" s="11">
        <v>99.2</v>
      </c>
      <c r="G303" s="11">
        <v>110.8</v>
      </c>
      <c r="I303" s="10"/>
      <c r="J303" s="10"/>
    </row>
    <row r="304" spans="1:10" x14ac:dyDescent="0.25">
      <c r="A304" t="s">
        <v>345</v>
      </c>
      <c r="B304" s="11">
        <v>35</v>
      </c>
      <c r="C304" s="11">
        <v>46.3</v>
      </c>
      <c r="D304" s="11">
        <v>53.6</v>
      </c>
      <c r="E304" s="11">
        <v>61.2</v>
      </c>
      <c r="F304" s="11">
        <v>70.5</v>
      </c>
      <c r="G304" s="11">
        <v>77.7</v>
      </c>
      <c r="I304" s="10"/>
      <c r="J304" s="10"/>
    </row>
    <row r="305" spans="1:10" x14ac:dyDescent="0.25">
      <c r="A305" t="s">
        <v>346</v>
      </c>
      <c r="B305" s="11">
        <v>37.200000000000003</v>
      </c>
      <c r="C305" s="11">
        <v>51.3</v>
      </c>
      <c r="D305" s="11">
        <v>60.4</v>
      </c>
      <c r="E305" s="11">
        <v>69.900000000000006</v>
      </c>
      <c r="F305" s="11">
        <v>81.5</v>
      </c>
      <c r="G305" s="11">
        <v>90.6</v>
      </c>
      <c r="I305" s="10"/>
      <c r="J305" s="10"/>
    </row>
    <row r="306" spans="1:10" x14ac:dyDescent="0.25">
      <c r="A306" t="s">
        <v>347</v>
      </c>
      <c r="B306" s="11">
        <v>51.9</v>
      </c>
      <c r="C306" s="11">
        <v>72.5</v>
      </c>
      <c r="D306" s="11">
        <v>85.8</v>
      </c>
      <c r="E306" s="11">
        <v>99.6</v>
      </c>
      <c r="F306" s="11">
        <v>116.6</v>
      </c>
      <c r="G306" s="11">
        <v>129.9</v>
      </c>
      <c r="I306" s="10"/>
      <c r="J306" s="10"/>
    </row>
    <row r="307" spans="1:10" x14ac:dyDescent="0.25">
      <c r="A307" t="s">
        <v>348</v>
      </c>
      <c r="B307" s="11">
        <v>34.5</v>
      </c>
      <c r="C307" s="11">
        <v>48.7</v>
      </c>
      <c r="D307" s="11">
        <v>57.8</v>
      </c>
      <c r="E307" s="11">
        <v>67.3</v>
      </c>
      <c r="F307" s="11">
        <v>79</v>
      </c>
      <c r="G307" s="11">
        <v>88.1</v>
      </c>
      <c r="I307" s="10"/>
      <c r="J307" s="10"/>
    </row>
    <row r="308" spans="1:10" x14ac:dyDescent="0.25">
      <c r="A308" t="s">
        <v>349</v>
      </c>
      <c r="B308" s="11">
        <v>32.700000000000003</v>
      </c>
      <c r="C308" s="11">
        <v>47.6</v>
      </c>
      <c r="D308" s="11">
        <v>57.1</v>
      </c>
      <c r="E308" s="11">
        <v>67</v>
      </c>
      <c r="F308" s="11">
        <v>79.2</v>
      </c>
      <c r="G308" s="11">
        <v>88.8</v>
      </c>
      <c r="I308" s="10"/>
      <c r="J308" s="10"/>
    </row>
    <row r="309" spans="1:10" x14ac:dyDescent="0.25">
      <c r="A309" t="s">
        <v>350</v>
      </c>
      <c r="B309" s="11">
        <v>33</v>
      </c>
      <c r="C309" s="11">
        <v>43.7</v>
      </c>
      <c r="D309" s="11">
        <v>50.6</v>
      </c>
      <c r="E309" s="11">
        <v>57.7</v>
      </c>
      <c r="F309" s="11">
        <v>66.5</v>
      </c>
      <c r="G309" s="11">
        <v>73.3</v>
      </c>
      <c r="I309" s="10"/>
      <c r="J309" s="10"/>
    </row>
    <row r="310" spans="1:10" x14ac:dyDescent="0.25">
      <c r="A310" t="s">
        <v>351</v>
      </c>
      <c r="B310" s="11">
        <v>40.299999999999997</v>
      </c>
      <c r="C310" s="11">
        <v>60.4</v>
      </c>
      <c r="D310" s="11">
        <v>73.3</v>
      </c>
      <c r="E310" s="11">
        <v>86.8</v>
      </c>
      <c r="F310" s="11">
        <v>103.3</v>
      </c>
      <c r="G310" s="11">
        <v>116.2</v>
      </c>
      <c r="I310" s="10"/>
      <c r="J310" s="10"/>
    </row>
    <row r="311" spans="1:10" x14ac:dyDescent="0.25">
      <c r="A311" t="s">
        <v>352</v>
      </c>
      <c r="B311" s="11">
        <v>43.6</v>
      </c>
      <c r="C311" s="11">
        <v>60.9</v>
      </c>
      <c r="D311" s="11">
        <v>72.099999999999994</v>
      </c>
      <c r="E311" s="11">
        <v>83.7</v>
      </c>
      <c r="F311" s="11">
        <v>97.9</v>
      </c>
      <c r="G311" s="11">
        <v>109</v>
      </c>
      <c r="I311" s="10"/>
      <c r="J311" s="10"/>
    </row>
    <row r="312" spans="1:10" x14ac:dyDescent="0.25">
      <c r="A312" t="s">
        <v>353</v>
      </c>
      <c r="B312" s="11">
        <v>33.1</v>
      </c>
      <c r="C312" s="11">
        <v>44.7</v>
      </c>
      <c r="D312" s="11">
        <v>52.1</v>
      </c>
      <c r="E312" s="11">
        <v>59.9</v>
      </c>
      <c r="F312" s="11">
        <v>69.400000000000006</v>
      </c>
      <c r="G312" s="11">
        <v>76.900000000000006</v>
      </c>
      <c r="I312" s="10"/>
      <c r="J312" s="10"/>
    </row>
    <row r="313" spans="1:10" x14ac:dyDescent="0.25">
      <c r="A313" t="s">
        <v>354</v>
      </c>
      <c r="B313" s="11">
        <v>34.5</v>
      </c>
      <c r="C313" s="11">
        <v>45.7</v>
      </c>
      <c r="D313" s="11">
        <v>52.9</v>
      </c>
      <c r="E313" s="11">
        <v>60.4</v>
      </c>
      <c r="F313" s="11">
        <v>69.7</v>
      </c>
      <c r="G313" s="11">
        <v>76.900000000000006</v>
      </c>
      <c r="I313" s="10"/>
      <c r="J313" s="10"/>
    </row>
    <row r="314" spans="1:10" x14ac:dyDescent="0.25">
      <c r="A314" t="s">
        <v>355</v>
      </c>
      <c r="B314" s="11">
        <v>38.299999999999997</v>
      </c>
      <c r="C314" s="11">
        <v>58.9</v>
      </c>
      <c r="D314" s="11">
        <v>72.099999999999994</v>
      </c>
      <c r="E314" s="11">
        <v>85.8</v>
      </c>
      <c r="F314" s="11">
        <v>102.7</v>
      </c>
      <c r="G314" s="11">
        <v>115.9</v>
      </c>
      <c r="I314" s="10"/>
      <c r="J314" s="10"/>
    </row>
    <row r="315" spans="1:10" x14ac:dyDescent="0.25">
      <c r="A315" t="s">
        <v>356</v>
      </c>
      <c r="B315" s="11">
        <v>33.9</v>
      </c>
      <c r="C315" s="11">
        <v>45.9</v>
      </c>
      <c r="D315" s="11">
        <v>53.6</v>
      </c>
      <c r="E315" s="11">
        <v>61.6</v>
      </c>
      <c r="F315" s="11">
        <v>71.400000000000006</v>
      </c>
      <c r="G315" s="11">
        <v>79.099999999999994</v>
      </c>
      <c r="I315" s="10"/>
      <c r="J315" s="10"/>
    </row>
    <row r="316" spans="1:10" x14ac:dyDescent="0.25">
      <c r="A316" t="s">
        <v>357</v>
      </c>
      <c r="B316" s="11">
        <v>39.1</v>
      </c>
      <c r="C316" s="11">
        <v>54</v>
      </c>
      <c r="D316" s="11">
        <v>63.6</v>
      </c>
      <c r="E316" s="11">
        <v>73.599999999999994</v>
      </c>
      <c r="F316" s="11">
        <v>85.9</v>
      </c>
      <c r="G316" s="11">
        <v>95.5</v>
      </c>
      <c r="I316" s="10"/>
      <c r="J316" s="10"/>
    </row>
    <row r="317" spans="1:10" x14ac:dyDescent="0.25">
      <c r="A317" t="s">
        <v>571</v>
      </c>
      <c r="B317" s="11">
        <v>39.5</v>
      </c>
      <c r="C317" s="11">
        <v>53.8</v>
      </c>
      <c r="D317" s="11">
        <v>63</v>
      </c>
      <c r="E317" s="11">
        <v>72.599999999999994</v>
      </c>
      <c r="F317" s="11">
        <v>84.3</v>
      </c>
      <c r="G317" s="11">
        <v>93.6</v>
      </c>
      <c r="I317" s="10"/>
      <c r="J317" s="10"/>
    </row>
    <row r="318" spans="1:10" x14ac:dyDescent="0.25">
      <c r="A318" t="s">
        <v>358</v>
      </c>
      <c r="B318" s="11">
        <v>45.6</v>
      </c>
      <c r="C318" s="11">
        <v>65</v>
      </c>
      <c r="D318" s="11">
        <v>77.5</v>
      </c>
      <c r="E318" s="11">
        <v>90.5</v>
      </c>
      <c r="F318" s="11">
        <v>106.5</v>
      </c>
      <c r="G318" s="11">
        <v>119</v>
      </c>
      <c r="I318" s="10"/>
      <c r="J318" s="10"/>
    </row>
    <row r="319" spans="1:10" x14ac:dyDescent="0.25">
      <c r="A319" t="s">
        <v>359</v>
      </c>
      <c r="B319" s="11">
        <v>38.4</v>
      </c>
      <c r="C319" s="11">
        <v>52.7</v>
      </c>
      <c r="D319" s="11">
        <v>61.8</v>
      </c>
      <c r="E319" s="11">
        <v>71.3</v>
      </c>
      <c r="F319" s="11">
        <v>83</v>
      </c>
      <c r="G319" s="11">
        <v>92.1</v>
      </c>
      <c r="I319" s="10"/>
      <c r="J319" s="10"/>
    </row>
    <row r="320" spans="1:10" x14ac:dyDescent="0.25">
      <c r="A320" t="s">
        <v>572</v>
      </c>
      <c r="B320" s="11">
        <v>40.299999999999997</v>
      </c>
      <c r="C320" s="11">
        <v>52.9</v>
      </c>
      <c r="D320" s="11">
        <v>61.1</v>
      </c>
      <c r="E320" s="11">
        <v>69.599999999999994</v>
      </c>
      <c r="F320" s="11">
        <v>80</v>
      </c>
      <c r="G320" s="11">
        <v>88.1</v>
      </c>
      <c r="I320" s="10"/>
      <c r="J320" s="10"/>
    </row>
    <row r="321" spans="1:10" x14ac:dyDescent="0.25">
      <c r="A321" t="s">
        <v>360</v>
      </c>
      <c r="B321" s="11">
        <v>32.799999999999997</v>
      </c>
      <c r="C321" s="11">
        <v>45.7</v>
      </c>
      <c r="D321" s="11">
        <v>53.9</v>
      </c>
      <c r="E321" s="11">
        <v>62.6</v>
      </c>
      <c r="F321" s="11">
        <v>73.099999999999994</v>
      </c>
      <c r="G321" s="11">
        <v>81.400000000000006</v>
      </c>
      <c r="I321" s="10"/>
      <c r="J321" s="10"/>
    </row>
    <row r="322" spans="1:10" x14ac:dyDescent="0.25">
      <c r="A322" t="s">
        <v>361</v>
      </c>
      <c r="B322" s="11">
        <v>33.799999999999997</v>
      </c>
      <c r="C322" s="11">
        <v>49.2</v>
      </c>
      <c r="D322" s="11">
        <v>59.2</v>
      </c>
      <c r="E322" s="11">
        <v>69.5</v>
      </c>
      <c r="F322" s="11">
        <v>82.2</v>
      </c>
      <c r="G322" s="11">
        <v>92.1</v>
      </c>
      <c r="I322" s="10"/>
      <c r="J322" s="10"/>
    </row>
    <row r="323" spans="1:10" x14ac:dyDescent="0.25">
      <c r="A323" t="s">
        <v>362</v>
      </c>
      <c r="B323" s="11">
        <v>33.799999999999997</v>
      </c>
      <c r="C323" s="11">
        <v>45.6</v>
      </c>
      <c r="D323" s="11">
        <v>53.1</v>
      </c>
      <c r="E323" s="11">
        <v>61</v>
      </c>
      <c r="F323" s="11">
        <v>70.599999999999994</v>
      </c>
      <c r="G323" s="11">
        <v>78.2</v>
      </c>
      <c r="I323" s="10"/>
      <c r="J323" s="10"/>
    </row>
    <row r="324" spans="1:10" x14ac:dyDescent="0.25">
      <c r="A324" t="s">
        <v>363</v>
      </c>
      <c r="B324" s="11">
        <v>31.2</v>
      </c>
      <c r="C324" s="11">
        <v>41.5</v>
      </c>
      <c r="D324" s="11">
        <v>48.1</v>
      </c>
      <c r="E324" s="11">
        <v>55</v>
      </c>
      <c r="F324" s="11">
        <v>63.5</v>
      </c>
      <c r="G324" s="11">
        <v>70.099999999999994</v>
      </c>
      <c r="I324" s="10"/>
      <c r="J324" s="10"/>
    </row>
    <row r="325" spans="1:10" x14ac:dyDescent="0.25">
      <c r="A325" t="s">
        <v>573</v>
      </c>
      <c r="B325" s="11">
        <v>39.200000000000003</v>
      </c>
      <c r="C325" s="11">
        <v>50.2</v>
      </c>
      <c r="D325" s="11">
        <v>57.3</v>
      </c>
      <c r="E325" s="11">
        <v>64.7</v>
      </c>
      <c r="F325" s="11">
        <v>73.7</v>
      </c>
      <c r="G325" s="11">
        <v>80.8</v>
      </c>
      <c r="I325" s="10"/>
      <c r="J325" s="10"/>
    </row>
    <row r="326" spans="1:10" x14ac:dyDescent="0.25">
      <c r="A326" t="s">
        <v>364</v>
      </c>
      <c r="B326" s="11">
        <v>35.4</v>
      </c>
      <c r="C326" s="11">
        <v>46.9</v>
      </c>
      <c r="D326" s="11">
        <v>54.3</v>
      </c>
      <c r="E326" s="11">
        <v>61.9</v>
      </c>
      <c r="F326" s="11">
        <v>71.400000000000006</v>
      </c>
      <c r="G326" s="11">
        <v>78.7</v>
      </c>
      <c r="I326" s="10"/>
      <c r="J326" s="10"/>
    </row>
    <row r="327" spans="1:10" x14ac:dyDescent="0.25">
      <c r="A327" t="s">
        <v>365</v>
      </c>
      <c r="B327" s="11">
        <v>34.799999999999997</v>
      </c>
      <c r="C327" s="11">
        <v>47.9</v>
      </c>
      <c r="D327" s="11">
        <v>56.4</v>
      </c>
      <c r="E327" s="11">
        <v>65.2</v>
      </c>
      <c r="F327" s="11">
        <v>76</v>
      </c>
      <c r="G327" s="11">
        <v>84.5</v>
      </c>
      <c r="I327" s="10"/>
      <c r="J327" s="10"/>
    </row>
    <row r="328" spans="1:10" x14ac:dyDescent="0.25">
      <c r="A328" t="s">
        <v>366</v>
      </c>
      <c r="B328" s="11">
        <v>36</v>
      </c>
      <c r="C328" s="11">
        <v>49.2</v>
      </c>
      <c r="D328" s="11">
        <v>57.7</v>
      </c>
      <c r="E328" s="11">
        <v>66.5</v>
      </c>
      <c r="F328" s="11">
        <v>77.400000000000006</v>
      </c>
      <c r="G328" s="11">
        <v>85.9</v>
      </c>
      <c r="I328" s="10"/>
      <c r="J328" s="10"/>
    </row>
    <row r="329" spans="1:10" x14ac:dyDescent="0.25">
      <c r="A329" t="s">
        <v>367</v>
      </c>
      <c r="B329" s="11">
        <v>40.299999999999997</v>
      </c>
      <c r="C329" s="11">
        <v>52</v>
      </c>
      <c r="D329" s="11">
        <v>59.5</v>
      </c>
      <c r="E329" s="11">
        <v>67.400000000000006</v>
      </c>
      <c r="F329" s="11">
        <v>77</v>
      </c>
      <c r="G329" s="11">
        <v>84.5</v>
      </c>
      <c r="I329" s="10"/>
      <c r="J329" s="10"/>
    </row>
    <row r="330" spans="1:10" x14ac:dyDescent="0.25">
      <c r="A330" t="s">
        <v>574</v>
      </c>
      <c r="B330" s="11">
        <v>34.200000000000003</v>
      </c>
      <c r="C330" s="11">
        <v>44.3</v>
      </c>
      <c r="D330" s="11">
        <v>50.7</v>
      </c>
      <c r="E330" s="11">
        <v>57.5</v>
      </c>
      <c r="F330" s="11">
        <v>65.7</v>
      </c>
      <c r="G330" s="11">
        <v>72.2</v>
      </c>
      <c r="I330" s="10"/>
      <c r="J330" s="10"/>
    </row>
    <row r="331" spans="1:10" x14ac:dyDescent="0.25">
      <c r="A331" t="s">
        <v>368</v>
      </c>
      <c r="B331" s="11">
        <v>46.8</v>
      </c>
      <c r="C331" s="11">
        <v>58.8</v>
      </c>
      <c r="D331" s="11">
        <v>66.5</v>
      </c>
      <c r="E331" s="11">
        <v>74.5</v>
      </c>
      <c r="F331" s="11">
        <v>84.3</v>
      </c>
      <c r="G331" s="11">
        <v>92</v>
      </c>
      <c r="I331" s="10"/>
      <c r="J331" s="10"/>
    </row>
    <row r="332" spans="1:10" x14ac:dyDescent="0.25">
      <c r="A332" t="s">
        <v>369</v>
      </c>
      <c r="B332" s="11">
        <v>36.200000000000003</v>
      </c>
      <c r="C332" s="11">
        <v>49.2</v>
      </c>
      <c r="D332" s="11">
        <v>57.6</v>
      </c>
      <c r="E332" s="11">
        <v>66.3</v>
      </c>
      <c r="F332" s="11">
        <v>77</v>
      </c>
      <c r="G332" s="11">
        <v>85.4</v>
      </c>
      <c r="I332" s="10"/>
      <c r="J332" s="10"/>
    </row>
    <row r="333" spans="1:10" x14ac:dyDescent="0.25">
      <c r="A333" t="s">
        <v>575</v>
      </c>
      <c r="B333" s="11">
        <v>40.299999999999997</v>
      </c>
      <c r="C333" s="11">
        <v>52.8</v>
      </c>
      <c r="D333" s="11">
        <v>60.9</v>
      </c>
      <c r="E333" s="11">
        <v>69.2</v>
      </c>
      <c r="F333" s="11">
        <v>79.5</v>
      </c>
      <c r="G333" s="11">
        <v>87.6</v>
      </c>
      <c r="I333" s="10"/>
      <c r="J333" s="10"/>
    </row>
    <row r="334" spans="1:10" x14ac:dyDescent="0.25">
      <c r="A334" t="s">
        <v>370</v>
      </c>
      <c r="B334" s="11">
        <v>35.4</v>
      </c>
      <c r="C334" s="11">
        <v>48.6</v>
      </c>
      <c r="D334" s="11">
        <v>57.1</v>
      </c>
      <c r="E334" s="11">
        <v>65.900000000000006</v>
      </c>
      <c r="F334" s="11">
        <v>76.7</v>
      </c>
      <c r="G334" s="11">
        <v>85.2</v>
      </c>
      <c r="I334" s="10"/>
      <c r="J334" s="10"/>
    </row>
    <row r="335" spans="1:10" x14ac:dyDescent="0.25">
      <c r="A335" t="s">
        <v>371</v>
      </c>
      <c r="B335" s="11">
        <v>36.5</v>
      </c>
      <c r="C335" s="11">
        <v>52.8</v>
      </c>
      <c r="D335" s="11">
        <v>63.2</v>
      </c>
      <c r="E335" s="11">
        <v>74.2</v>
      </c>
      <c r="F335" s="11">
        <v>87.6</v>
      </c>
      <c r="G335" s="11">
        <v>98</v>
      </c>
      <c r="I335" s="10"/>
      <c r="J335" s="10"/>
    </row>
    <row r="336" spans="1:10" x14ac:dyDescent="0.25">
      <c r="A336" t="s">
        <v>372</v>
      </c>
      <c r="B336" s="11">
        <v>33.299999999999997</v>
      </c>
      <c r="C336" s="11">
        <v>46.4</v>
      </c>
      <c r="D336" s="11">
        <v>54.7</v>
      </c>
      <c r="E336" s="11">
        <v>63.5</v>
      </c>
      <c r="F336" s="11">
        <v>74.2</v>
      </c>
      <c r="G336" s="11">
        <v>82.5</v>
      </c>
      <c r="I336" s="10"/>
      <c r="J336" s="10"/>
    </row>
    <row r="337" spans="1:10" x14ac:dyDescent="0.25">
      <c r="A337" t="s">
        <v>576</v>
      </c>
      <c r="B337" s="11">
        <v>35.9</v>
      </c>
      <c r="C337" s="11">
        <v>45.1</v>
      </c>
      <c r="D337" s="11">
        <v>51.1</v>
      </c>
      <c r="E337" s="11">
        <v>57.2</v>
      </c>
      <c r="F337" s="11">
        <v>64.8</v>
      </c>
      <c r="G337" s="11">
        <v>70.8</v>
      </c>
      <c r="I337" s="10"/>
      <c r="J337" s="10"/>
    </row>
    <row r="338" spans="1:10" x14ac:dyDescent="0.25">
      <c r="A338" t="s">
        <v>373</v>
      </c>
      <c r="B338" s="11">
        <v>41.2</v>
      </c>
      <c r="C338" s="11">
        <v>53.7</v>
      </c>
      <c r="D338" s="11">
        <v>61.7</v>
      </c>
      <c r="E338" s="11">
        <v>70.099999999999994</v>
      </c>
      <c r="F338" s="11">
        <v>80.3</v>
      </c>
      <c r="G338" s="11">
        <v>88.4</v>
      </c>
      <c r="I338" s="10"/>
      <c r="J338" s="10"/>
    </row>
    <row r="339" spans="1:10" x14ac:dyDescent="0.25">
      <c r="A339" t="s">
        <v>374</v>
      </c>
      <c r="B339" s="11">
        <v>42</v>
      </c>
      <c r="C339" s="11">
        <v>56.4</v>
      </c>
      <c r="D339" s="11">
        <v>65.599999999999994</v>
      </c>
      <c r="E339" s="11">
        <v>75.2</v>
      </c>
      <c r="F339" s="11">
        <v>87</v>
      </c>
      <c r="G339" s="11">
        <v>96.2</v>
      </c>
      <c r="I339" s="10"/>
      <c r="J339" s="10"/>
    </row>
    <row r="340" spans="1:10" x14ac:dyDescent="0.25">
      <c r="A340" t="s">
        <v>375</v>
      </c>
      <c r="B340" s="11">
        <v>36.5</v>
      </c>
      <c r="C340" s="11">
        <v>47.5</v>
      </c>
      <c r="D340" s="11">
        <v>54.6</v>
      </c>
      <c r="E340" s="11">
        <v>62</v>
      </c>
      <c r="F340" s="11">
        <v>71</v>
      </c>
      <c r="G340" s="11">
        <v>78.099999999999994</v>
      </c>
      <c r="I340" s="10"/>
      <c r="J340" s="10"/>
    </row>
    <row r="341" spans="1:10" x14ac:dyDescent="0.25">
      <c r="A341" t="s">
        <v>376</v>
      </c>
      <c r="B341" s="11">
        <v>55.5</v>
      </c>
      <c r="C341" s="11">
        <v>74.7</v>
      </c>
      <c r="D341" s="11">
        <v>87.1</v>
      </c>
      <c r="E341" s="11">
        <v>99.9</v>
      </c>
      <c r="F341" s="11">
        <v>115.7</v>
      </c>
      <c r="G341" s="11">
        <v>128</v>
      </c>
      <c r="I341" s="10"/>
      <c r="J341" s="10"/>
    </row>
    <row r="342" spans="1:10" x14ac:dyDescent="0.25">
      <c r="A342" t="s">
        <v>377</v>
      </c>
      <c r="B342" s="11">
        <v>35.1</v>
      </c>
      <c r="C342" s="11">
        <v>50.3</v>
      </c>
      <c r="D342" s="11">
        <v>60</v>
      </c>
      <c r="E342" s="11">
        <v>70.2</v>
      </c>
      <c r="F342" s="11">
        <v>82.7</v>
      </c>
      <c r="G342" s="11">
        <v>92.5</v>
      </c>
      <c r="I342" s="10"/>
      <c r="J342" s="10"/>
    </row>
    <row r="343" spans="1:10" x14ac:dyDescent="0.25">
      <c r="A343" t="s">
        <v>378</v>
      </c>
      <c r="B343" s="11">
        <v>34.1</v>
      </c>
      <c r="C343" s="11">
        <v>45.5</v>
      </c>
      <c r="D343" s="11">
        <v>52.9</v>
      </c>
      <c r="E343" s="11">
        <v>60.5</v>
      </c>
      <c r="F343" s="11">
        <v>69.900000000000006</v>
      </c>
      <c r="G343" s="11">
        <v>77.3</v>
      </c>
      <c r="I343" s="10"/>
      <c r="J343" s="10"/>
    </row>
    <row r="344" spans="1:10" x14ac:dyDescent="0.25">
      <c r="A344" t="s">
        <v>379</v>
      </c>
      <c r="B344" s="11">
        <v>45.6</v>
      </c>
      <c r="C344" s="11">
        <v>63.2</v>
      </c>
      <c r="D344" s="11">
        <v>74.599999999999994</v>
      </c>
      <c r="E344" s="11">
        <v>86.4</v>
      </c>
      <c r="F344" s="11">
        <v>100.9</v>
      </c>
      <c r="G344" s="11">
        <v>112.3</v>
      </c>
      <c r="I344" s="10"/>
      <c r="J344" s="10"/>
    </row>
    <row r="345" spans="1:10" x14ac:dyDescent="0.25">
      <c r="A345" t="s">
        <v>380</v>
      </c>
      <c r="B345" s="11">
        <v>36.1</v>
      </c>
      <c r="C345" s="11">
        <v>51</v>
      </c>
      <c r="D345" s="11">
        <v>60.6</v>
      </c>
      <c r="E345" s="11">
        <v>70.7</v>
      </c>
      <c r="F345" s="11">
        <v>82.9</v>
      </c>
      <c r="G345" s="11">
        <v>92.5</v>
      </c>
      <c r="I345" s="10"/>
      <c r="J345" s="10"/>
    </row>
    <row r="346" spans="1:10" x14ac:dyDescent="0.25">
      <c r="A346" t="s">
        <v>381</v>
      </c>
      <c r="B346" s="11">
        <v>38.4</v>
      </c>
      <c r="C346" s="11">
        <v>54.8</v>
      </c>
      <c r="D346" s="11">
        <v>65.400000000000006</v>
      </c>
      <c r="E346" s="11">
        <v>76.5</v>
      </c>
      <c r="F346" s="11">
        <v>90</v>
      </c>
      <c r="G346" s="11">
        <v>100.6</v>
      </c>
      <c r="I346" s="10"/>
      <c r="J346" s="10"/>
    </row>
    <row r="347" spans="1:10" x14ac:dyDescent="0.25">
      <c r="A347" t="s">
        <v>382</v>
      </c>
      <c r="B347" s="11">
        <v>39.700000000000003</v>
      </c>
      <c r="C347" s="11">
        <v>51.2</v>
      </c>
      <c r="D347" s="11">
        <v>58.6</v>
      </c>
      <c r="E347" s="11">
        <v>66.3</v>
      </c>
      <c r="F347" s="11">
        <v>75.8</v>
      </c>
      <c r="G347" s="11">
        <v>83.2</v>
      </c>
      <c r="I347" s="10"/>
      <c r="J347" s="10"/>
    </row>
    <row r="348" spans="1:10" x14ac:dyDescent="0.25">
      <c r="A348" t="s">
        <v>383</v>
      </c>
      <c r="B348" s="11">
        <v>39.5</v>
      </c>
      <c r="C348" s="11">
        <v>54.5</v>
      </c>
      <c r="D348" s="11">
        <v>64.2</v>
      </c>
      <c r="E348" s="11">
        <v>74.2</v>
      </c>
      <c r="F348" s="11">
        <v>86.5</v>
      </c>
      <c r="G348" s="11">
        <v>96.2</v>
      </c>
      <c r="I348" s="10"/>
      <c r="J348" s="10"/>
    </row>
    <row r="349" spans="1:10" x14ac:dyDescent="0.25">
      <c r="A349" t="s">
        <v>384</v>
      </c>
      <c r="B349" s="11">
        <v>35.1</v>
      </c>
      <c r="C349" s="11">
        <v>45.7</v>
      </c>
      <c r="D349" s="11">
        <v>52.6</v>
      </c>
      <c r="E349" s="11">
        <v>59.7</v>
      </c>
      <c r="F349" s="11">
        <v>68.400000000000006</v>
      </c>
      <c r="G349" s="11">
        <v>75.3</v>
      </c>
      <c r="I349" s="10"/>
      <c r="J349" s="10"/>
    </row>
    <row r="350" spans="1:10" x14ac:dyDescent="0.25">
      <c r="A350" t="s">
        <v>385</v>
      </c>
      <c r="B350" s="11">
        <v>37.200000000000003</v>
      </c>
      <c r="C350" s="11">
        <v>51.5</v>
      </c>
      <c r="D350" s="11">
        <v>60.8</v>
      </c>
      <c r="E350" s="11">
        <v>70.400000000000006</v>
      </c>
      <c r="F350" s="11">
        <v>82.1</v>
      </c>
      <c r="G350" s="11">
        <v>91.4</v>
      </c>
      <c r="I350" s="10"/>
      <c r="J350" s="10"/>
    </row>
    <row r="351" spans="1:10" x14ac:dyDescent="0.25">
      <c r="A351" t="s">
        <v>577</v>
      </c>
      <c r="B351" s="11">
        <v>39.6</v>
      </c>
      <c r="C351" s="11">
        <v>54.2</v>
      </c>
      <c r="D351" s="11">
        <v>63.7</v>
      </c>
      <c r="E351" s="11">
        <v>73.5</v>
      </c>
      <c r="F351" s="11">
        <v>85.5</v>
      </c>
      <c r="G351" s="11">
        <v>94.9</v>
      </c>
      <c r="I351" s="10"/>
      <c r="J351" s="10"/>
    </row>
    <row r="352" spans="1:10" x14ac:dyDescent="0.25">
      <c r="A352" t="s">
        <v>386</v>
      </c>
      <c r="B352" s="11">
        <v>36.700000000000003</v>
      </c>
      <c r="C352" s="11">
        <v>47.9</v>
      </c>
      <c r="D352" s="11">
        <v>55.1</v>
      </c>
      <c r="E352" s="11">
        <v>62.6</v>
      </c>
      <c r="F352" s="11">
        <v>71.8</v>
      </c>
      <c r="G352" s="11">
        <v>79</v>
      </c>
      <c r="I352" s="10"/>
      <c r="J352" s="10"/>
    </row>
    <row r="353" spans="1:10" x14ac:dyDescent="0.25">
      <c r="A353" t="s">
        <v>387</v>
      </c>
      <c r="B353" s="11">
        <v>33.700000000000003</v>
      </c>
      <c r="C353" s="11">
        <v>47.5</v>
      </c>
      <c r="D353" s="11">
        <v>56.3</v>
      </c>
      <c r="E353" s="11">
        <v>65.599999999999994</v>
      </c>
      <c r="F353" s="11">
        <v>76.900000000000006</v>
      </c>
      <c r="G353" s="11">
        <v>85.7</v>
      </c>
      <c r="I353" s="10"/>
      <c r="J353" s="10"/>
    </row>
    <row r="354" spans="1:10" x14ac:dyDescent="0.25">
      <c r="A354" t="s">
        <v>388</v>
      </c>
      <c r="B354" s="11">
        <v>40.799999999999997</v>
      </c>
      <c r="C354" s="11">
        <v>55.3</v>
      </c>
      <c r="D354" s="11">
        <v>64.599999999999994</v>
      </c>
      <c r="E354" s="11">
        <v>74.3</v>
      </c>
      <c r="F354" s="11">
        <v>86.2</v>
      </c>
      <c r="G354" s="11">
        <v>95.5</v>
      </c>
      <c r="I354" s="10"/>
      <c r="J354" s="10"/>
    </row>
    <row r="355" spans="1:10" x14ac:dyDescent="0.25">
      <c r="A355" t="s">
        <v>389</v>
      </c>
      <c r="B355" s="11">
        <v>37.5</v>
      </c>
      <c r="C355" s="11">
        <v>49.4</v>
      </c>
      <c r="D355" s="11">
        <v>57.1</v>
      </c>
      <c r="E355" s="11">
        <v>65.099999999999994</v>
      </c>
      <c r="F355" s="11">
        <v>74.900000000000006</v>
      </c>
      <c r="G355" s="11">
        <v>82.5</v>
      </c>
      <c r="I355" s="10"/>
      <c r="J355" s="10"/>
    </row>
    <row r="356" spans="1:10" x14ac:dyDescent="0.25">
      <c r="A356" t="s">
        <v>390</v>
      </c>
      <c r="B356" s="11">
        <v>66.2</v>
      </c>
      <c r="C356" s="11">
        <v>94.4</v>
      </c>
      <c r="D356" s="11">
        <v>112.5</v>
      </c>
      <c r="E356" s="11">
        <v>131.4</v>
      </c>
      <c r="F356" s="11">
        <v>154.5</v>
      </c>
      <c r="G356" s="11">
        <v>172.6</v>
      </c>
      <c r="I356" s="10"/>
      <c r="J356" s="10"/>
    </row>
    <row r="357" spans="1:10" x14ac:dyDescent="0.25">
      <c r="A357" t="s">
        <v>391</v>
      </c>
      <c r="B357" s="11">
        <v>35.9</v>
      </c>
      <c r="C357" s="11">
        <v>48</v>
      </c>
      <c r="D357" s="11">
        <v>55.8</v>
      </c>
      <c r="E357" s="11">
        <v>63.9</v>
      </c>
      <c r="F357" s="11">
        <v>73.900000000000006</v>
      </c>
      <c r="G357" s="11">
        <v>81.7</v>
      </c>
      <c r="I357" s="10"/>
      <c r="J357" s="10"/>
    </row>
    <row r="358" spans="1:10" x14ac:dyDescent="0.25">
      <c r="A358" t="s">
        <v>392</v>
      </c>
      <c r="B358" s="11">
        <v>59.9</v>
      </c>
      <c r="C358" s="11">
        <v>90.2</v>
      </c>
      <c r="D358" s="11">
        <v>109.7</v>
      </c>
      <c r="E358" s="11">
        <v>130</v>
      </c>
      <c r="F358" s="11">
        <v>154.9</v>
      </c>
      <c r="G358" s="11">
        <v>174.3</v>
      </c>
      <c r="I358" s="10"/>
      <c r="J358" s="10"/>
    </row>
    <row r="359" spans="1:10" x14ac:dyDescent="0.25">
      <c r="A359" t="s">
        <v>578</v>
      </c>
      <c r="B359" s="11">
        <v>34</v>
      </c>
      <c r="C359" s="11">
        <v>47.8</v>
      </c>
      <c r="D359" s="11">
        <v>56.6</v>
      </c>
      <c r="E359" s="11">
        <v>65.8</v>
      </c>
      <c r="F359" s="11">
        <v>77.099999999999994</v>
      </c>
      <c r="G359" s="11">
        <v>85.9</v>
      </c>
      <c r="I359" s="10"/>
      <c r="J359" s="10"/>
    </row>
    <row r="360" spans="1:10" x14ac:dyDescent="0.25">
      <c r="A360" t="s">
        <v>393</v>
      </c>
      <c r="B360" s="11">
        <v>39.1</v>
      </c>
      <c r="C360" s="11">
        <v>54.4</v>
      </c>
      <c r="D360" s="11">
        <v>64.2</v>
      </c>
      <c r="E360" s="11">
        <v>74.400000000000006</v>
      </c>
      <c r="F360" s="11">
        <v>87</v>
      </c>
      <c r="G360" s="11">
        <v>96.8</v>
      </c>
      <c r="I360" s="10"/>
      <c r="J360" s="10"/>
    </row>
    <row r="361" spans="1:10" x14ac:dyDescent="0.25">
      <c r="A361" t="s">
        <v>394</v>
      </c>
      <c r="B361" s="11">
        <v>34.299999999999997</v>
      </c>
      <c r="C361" s="11">
        <v>45.3</v>
      </c>
      <c r="D361" s="11">
        <v>52.3</v>
      </c>
      <c r="E361" s="11">
        <v>59.6</v>
      </c>
      <c r="F361" s="11">
        <v>68.599999999999994</v>
      </c>
      <c r="G361" s="11">
        <v>75.7</v>
      </c>
      <c r="I361" s="10"/>
      <c r="J361" s="10"/>
    </row>
    <row r="362" spans="1:10" x14ac:dyDescent="0.25">
      <c r="A362" t="s">
        <v>579</v>
      </c>
      <c r="B362" s="11">
        <v>42.3</v>
      </c>
      <c r="C362" s="11">
        <v>55.6</v>
      </c>
      <c r="D362" s="11">
        <v>64.099999999999994</v>
      </c>
      <c r="E362" s="11">
        <v>73</v>
      </c>
      <c r="F362" s="11">
        <v>84</v>
      </c>
      <c r="G362" s="11">
        <v>92.5</v>
      </c>
      <c r="I362" s="10"/>
      <c r="J362" s="10"/>
    </row>
    <row r="363" spans="1:10" x14ac:dyDescent="0.25">
      <c r="A363" t="s">
        <v>395</v>
      </c>
      <c r="B363" s="11">
        <v>40</v>
      </c>
      <c r="C363" s="11">
        <v>55.9</v>
      </c>
      <c r="D363" s="11">
        <v>66</v>
      </c>
      <c r="E363" s="11">
        <v>76.7</v>
      </c>
      <c r="F363" s="11">
        <v>89.7</v>
      </c>
      <c r="G363" s="11">
        <v>99.8</v>
      </c>
      <c r="I363" s="10"/>
      <c r="J363" s="10"/>
    </row>
    <row r="364" spans="1:10" x14ac:dyDescent="0.25">
      <c r="A364" t="s">
        <v>396</v>
      </c>
      <c r="B364" s="11">
        <v>67</v>
      </c>
      <c r="C364" s="11">
        <v>93.6</v>
      </c>
      <c r="D364" s="11">
        <v>110.6</v>
      </c>
      <c r="E364" s="11">
        <v>128.4</v>
      </c>
      <c r="F364" s="11">
        <v>150.1</v>
      </c>
      <c r="G364" s="11">
        <v>167.2</v>
      </c>
      <c r="I364" s="10"/>
      <c r="J364" s="10"/>
    </row>
    <row r="365" spans="1:10" x14ac:dyDescent="0.25">
      <c r="A365" t="s">
        <v>397</v>
      </c>
      <c r="B365" s="11">
        <v>35.299999999999997</v>
      </c>
      <c r="C365" s="11">
        <v>52.4</v>
      </c>
      <c r="D365" s="11">
        <v>63.3</v>
      </c>
      <c r="E365" s="11">
        <v>74.8</v>
      </c>
      <c r="F365" s="11">
        <v>88.8</v>
      </c>
      <c r="G365" s="11">
        <v>99.8</v>
      </c>
      <c r="I365" s="10"/>
      <c r="J365" s="10"/>
    </row>
    <row r="366" spans="1:10" x14ac:dyDescent="0.25">
      <c r="A366" t="s">
        <v>580</v>
      </c>
      <c r="B366" s="11">
        <v>36.200000000000003</v>
      </c>
      <c r="C366" s="11">
        <v>50.6</v>
      </c>
      <c r="D366" s="11">
        <v>59.8</v>
      </c>
      <c r="E366" s="11">
        <v>69.400000000000006</v>
      </c>
      <c r="F366" s="11">
        <v>81.3</v>
      </c>
      <c r="G366" s="11">
        <v>90.5</v>
      </c>
      <c r="I366" s="10"/>
      <c r="J366" s="10"/>
    </row>
    <row r="367" spans="1:10" x14ac:dyDescent="0.25">
      <c r="A367" t="s">
        <v>398</v>
      </c>
      <c r="B367" s="11">
        <v>31.9</v>
      </c>
      <c r="C367" s="11">
        <v>43.3</v>
      </c>
      <c r="D367" s="11">
        <v>50.6</v>
      </c>
      <c r="E367" s="11">
        <v>58.2</v>
      </c>
      <c r="F367" s="11">
        <v>67.5</v>
      </c>
      <c r="G367" s="11">
        <v>74.8</v>
      </c>
      <c r="I367" s="10"/>
      <c r="J367" s="10"/>
    </row>
    <row r="368" spans="1:10" x14ac:dyDescent="0.25">
      <c r="A368" t="s">
        <v>399</v>
      </c>
      <c r="B368" s="11">
        <v>35.6</v>
      </c>
      <c r="C368" s="11">
        <v>49</v>
      </c>
      <c r="D368" s="11">
        <v>57.7</v>
      </c>
      <c r="E368" s="11">
        <v>66.7</v>
      </c>
      <c r="F368" s="11">
        <v>77.7</v>
      </c>
      <c r="G368" s="11">
        <v>86.4</v>
      </c>
      <c r="I368" s="10"/>
      <c r="J368" s="10"/>
    </row>
    <row r="369" spans="1:10" x14ac:dyDescent="0.25">
      <c r="A369" t="s">
        <v>400</v>
      </c>
      <c r="B369" s="11">
        <v>33.4</v>
      </c>
      <c r="C369" s="11">
        <v>46.3</v>
      </c>
      <c r="D369" s="11">
        <v>54.6</v>
      </c>
      <c r="E369" s="11">
        <v>63.6</v>
      </c>
      <c r="F369" s="11">
        <v>73.900000000000006</v>
      </c>
      <c r="G369" s="11">
        <v>82.2</v>
      </c>
      <c r="I369" s="10"/>
      <c r="J369" s="10"/>
    </row>
    <row r="370" spans="1:10" x14ac:dyDescent="0.25">
      <c r="A370" t="s">
        <v>401</v>
      </c>
      <c r="B370" s="11">
        <v>41.6</v>
      </c>
      <c r="C370" s="11">
        <v>57.7</v>
      </c>
      <c r="D370" s="11">
        <v>68</v>
      </c>
      <c r="E370" s="11">
        <v>78.7</v>
      </c>
      <c r="F370" s="11">
        <v>91.9</v>
      </c>
      <c r="G370" s="11">
        <v>102.2</v>
      </c>
      <c r="I370" s="10"/>
      <c r="J370" s="10"/>
    </row>
    <row r="371" spans="1:10" x14ac:dyDescent="0.25">
      <c r="A371" t="s">
        <v>427</v>
      </c>
      <c r="B371" s="11">
        <v>33.299999999999997</v>
      </c>
      <c r="C371" s="11">
        <v>43.6</v>
      </c>
      <c r="D371" s="11">
        <v>50.3</v>
      </c>
      <c r="E371" s="11">
        <v>57.2</v>
      </c>
      <c r="F371" s="11">
        <v>65.7</v>
      </c>
      <c r="G371" s="11">
        <v>72.400000000000006</v>
      </c>
      <c r="I371" s="10"/>
      <c r="J371" s="10"/>
    </row>
    <row r="372" spans="1:10" x14ac:dyDescent="0.25">
      <c r="A372" t="s">
        <v>428</v>
      </c>
      <c r="B372" s="11">
        <v>36.4</v>
      </c>
      <c r="C372" s="11">
        <v>51.3</v>
      </c>
      <c r="D372" s="11">
        <v>60.9</v>
      </c>
      <c r="E372" s="11">
        <v>70.900000000000006</v>
      </c>
      <c r="F372" s="11">
        <v>83.2</v>
      </c>
      <c r="G372" s="11">
        <v>92.8</v>
      </c>
      <c r="I372" s="10"/>
      <c r="J372" s="10"/>
    </row>
    <row r="373" spans="1:10" x14ac:dyDescent="0.25">
      <c r="A373" t="s">
        <v>402</v>
      </c>
      <c r="B373" s="11">
        <v>33.799999999999997</v>
      </c>
      <c r="C373" s="11">
        <v>46.6</v>
      </c>
      <c r="D373" s="11">
        <v>54.8</v>
      </c>
      <c r="E373" s="11">
        <v>63.4</v>
      </c>
      <c r="F373" s="11">
        <v>73.900000000000006</v>
      </c>
      <c r="G373" s="11">
        <v>82.1</v>
      </c>
      <c r="I373" s="10"/>
      <c r="J373" s="10"/>
    </row>
    <row r="374" spans="1:10" x14ac:dyDescent="0.25">
      <c r="A374" t="s">
        <v>581</v>
      </c>
      <c r="B374" s="11">
        <v>31.2</v>
      </c>
      <c r="C374" s="11">
        <v>42.6</v>
      </c>
      <c r="D374" s="11">
        <v>50</v>
      </c>
      <c r="E374" s="11">
        <v>57.7</v>
      </c>
      <c r="F374" s="11">
        <v>67.099999999999994</v>
      </c>
      <c r="G374" s="11">
        <v>74.5</v>
      </c>
      <c r="I374" s="10"/>
      <c r="J374" s="10"/>
    </row>
    <row r="375" spans="1:10" x14ac:dyDescent="0.25">
      <c r="A375" t="s">
        <v>403</v>
      </c>
      <c r="B375" s="11">
        <v>39.4</v>
      </c>
      <c r="C375" s="11">
        <v>57.4</v>
      </c>
      <c r="D375" s="11">
        <v>69</v>
      </c>
      <c r="E375" s="11">
        <v>81</v>
      </c>
      <c r="F375" s="11">
        <v>95.8</v>
      </c>
      <c r="G375" s="11">
        <v>107.4</v>
      </c>
      <c r="I375" s="10"/>
      <c r="J375" s="10"/>
    </row>
    <row r="376" spans="1:10" x14ac:dyDescent="0.25">
      <c r="A376" t="s">
        <v>404</v>
      </c>
      <c r="B376" s="11">
        <v>37.200000000000003</v>
      </c>
      <c r="C376" s="11">
        <v>51.3</v>
      </c>
      <c r="D376" s="11">
        <v>50.4</v>
      </c>
      <c r="E376" s="11">
        <v>69.8</v>
      </c>
      <c r="F376" s="11">
        <v>81.400000000000006</v>
      </c>
      <c r="G376" s="11">
        <v>90.5</v>
      </c>
      <c r="I376" s="10"/>
      <c r="J376" s="10"/>
    </row>
    <row r="377" spans="1:10" x14ac:dyDescent="0.25">
      <c r="A377" t="s">
        <v>405</v>
      </c>
      <c r="B377" s="11">
        <v>36.6</v>
      </c>
      <c r="C377" s="11">
        <v>58.3</v>
      </c>
      <c r="D377" s="11">
        <v>55.8</v>
      </c>
      <c r="E377" s="11">
        <v>63.6</v>
      </c>
      <c r="F377" s="11">
        <v>73.2</v>
      </c>
      <c r="G377" s="11">
        <v>80.7</v>
      </c>
      <c r="I377" s="10"/>
      <c r="J377" s="10"/>
    </row>
    <row r="378" spans="1:10" x14ac:dyDescent="0.25">
      <c r="A378" t="s">
        <v>406</v>
      </c>
      <c r="B378" s="11">
        <v>36.200000000000003</v>
      </c>
      <c r="C378" s="11">
        <v>50</v>
      </c>
      <c r="D378" s="11">
        <v>58.9</v>
      </c>
      <c r="E378" s="11">
        <v>68.2</v>
      </c>
      <c r="F378" s="11">
        <v>79.5</v>
      </c>
      <c r="G378" s="11">
        <v>88.4</v>
      </c>
      <c r="I378" s="10"/>
      <c r="J378" s="10"/>
    </row>
    <row r="379" spans="1:10" x14ac:dyDescent="0.25">
      <c r="A379" t="s">
        <v>582</v>
      </c>
      <c r="B379" s="11">
        <v>39.299999999999997</v>
      </c>
      <c r="C379" s="11">
        <v>53.5</v>
      </c>
      <c r="D379" s="11">
        <v>62.7</v>
      </c>
      <c r="E379" s="11">
        <v>72.2</v>
      </c>
      <c r="F379" s="11">
        <v>83.9</v>
      </c>
      <c r="G379" s="11">
        <v>93.1</v>
      </c>
      <c r="I379" s="10"/>
      <c r="J379" s="10"/>
    </row>
    <row r="380" spans="1:10" x14ac:dyDescent="0.25">
      <c r="A380" t="s">
        <v>407</v>
      </c>
      <c r="B380" s="11">
        <v>33.299999999999997</v>
      </c>
      <c r="C380" s="11">
        <v>43.3</v>
      </c>
      <c r="D380" s="11">
        <v>49.7</v>
      </c>
      <c r="E380" s="11">
        <v>56.5</v>
      </c>
      <c r="F380" s="11">
        <v>64.7</v>
      </c>
      <c r="G380" s="11">
        <v>71.099999999999994</v>
      </c>
      <c r="I380" s="10"/>
      <c r="J380" s="10"/>
    </row>
    <row r="381" spans="1:10" x14ac:dyDescent="0.25">
      <c r="A381" t="s">
        <v>408</v>
      </c>
      <c r="B381" s="11">
        <v>40.1</v>
      </c>
      <c r="C381" s="11">
        <v>57.2</v>
      </c>
      <c r="D381" s="11">
        <v>68.2</v>
      </c>
      <c r="E381" s="11">
        <v>79.599999999999994</v>
      </c>
      <c r="F381" s="11">
        <v>93.6</v>
      </c>
      <c r="G381" s="11">
        <v>104.6</v>
      </c>
      <c r="I381" s="10"/>
      <c r="J381" s="10"/>
    </row>
    <row r="382" spans="1:10" x14ac:dyDescent="0.25">
      <c r="A382" t="s">
        <v>409</v>
      </c>
      <c r="B382" s="11">
        <v>37.299999999999997</v>
      </c>
      <c r="C382" s="11">
        <v>55.8</v>
      </c>
      <c r="D382" s="11">
        <v>67.7</v>
      </c>
      <c r="E382" s="11">
        <v>80.099999999999994</v>
      </c>
      <c r="F382" s="11">
        <v>95.3</v>
      </c>
      <c r="G382" s="11">
        <v>107.2</v>
      </c>
      <c r="I382" s="10"/>
      <c r="J382" s="10"/>
    </row>
    <row r="383" spans="1:10" x14ac:dyDescent="0.25">
      <c r="A383" t="s">
        <v>410</v>
      </c>
      <c r="B383" s="11">
        <v>38.4</v>
      </c>
      <c r="C383" s="11">
        <v>55.8</v>
      </c>
      <c r="D383" s="11">
        <v>67</v>
      </c>
      <c r="E383" s="11">
        <v>78.7</v>
      </c>
      <c r="F383" s="11">
        <v>93</v>
      </c>
      <c r="G383" s="11">
        <v>104.2</v>
      </c>
      <c r="I383" s="10"/>
      <c r="J383" s="10"/>
    </row>
    <row r="384" spans="1:10" x14ac:dyDescent="0.25">
      <c r="A384" t="s">
        <v>583</v>
      </c>
      <c r="B384" s="11">
        <v>37.4</v>
      </c>
      <c r="C384" s="11">
        <v>51.3</v>
      </c>
      <c r="D384" s="11">
        <v>60.1</v>
      </c>
      <c r="E384" s="11">
        <v>69.400000000000006</v>
      </c>
      <c r="F384" s="11">
        <v>80.8</v>
      </c>
      <c r="G384" s="11">
        <v>89.7</v>
      </c>
      <c r="I384" s="10"/>
      <c r="J384" s="10"/>
    </row>
    <row r="385" spans="1:10" x14ac:dyDescent="0.25">
      <c r="A385" t="s">
        <v>411</v>
      </c>
      <c r="B385" s="11">
        <v>32.200000000000003</v>
      </c>
      <c r="C385" s="11">
        <v>43.1</v>
      </c>
      <c r="D385" s="11">
        <v>50.1</v>
      </c>
      <c r="E385" s="11">
        <v>57.3</v>
      </c>
      <c r="F385" s="11">
        <v>66.3</v>
      </c>
      <c r="G385" s="11">
        <v>73.3</v>
      </c>
      <c r="I385" s="10"/>
      <c r="J385" s="10"/>
    </row>
    <row r="386" spans="1:10" x14ac:dyDescent="0.25">
      <c r="A386" t="s">
        <v>412</v>
      </c>
      <c r="B386" s="11">
        <v>38.799999999999997</v>
      </c>
      <c r="C386" s="11">
        <v>54.4</v>
      </c>
      <c r="D386" s="11">
        <v>64.400000000000006</v>
      </c>
      <c r="E386" s="11">
        <v>74.900000000000006</v>
      </c>
      <c r="F386" s="11">
        <v>87.7</v>
      </c>
      <c r="G386" s="11">
        <v>97.7</v>
      </c>
      <c r="I386" s="10"/>
      <c r="J386" s="10"/>
    </row>
    <row r="387" spans="1:10" x14ac:dyDescent="0.25">
      <c r="A387" t="s">
        <v>413</v>
      </c>
      <c r="B387" s="11">
        <v>62</v>
      </c>
      <c r="C387" s="11">
        <v>83.4</v>
      </c>
      <c r="D387" s="11">
        <v>97.2</v>
      </c>
      <c r="E387" s="11">
        <v>111.5</v>
      </c>
      <c r="F387" s="11">
        <v>129.1</v>
      </c>
      <c r="G387" s="11">
        <v>142.9</v>
      </c>
      <c r="I387" s="10"/>
      <c r="J387" s="10"/>
    </row>
    <row r="388" spans="1:10" x14ac:dyDescent="0.25">
      <c r="A388" t="s">
        <v>414</v>
      </c>
      <c r="B388" s="11">
        <v>36.299999999999997</v>
      </c>
      <c r="C388" s="11">
        <v>48.5</v>
      </c>
      <c r="D388" s="11">
        <v>56.3</v>
      </c>
      <c r="E388" s="11">
        <v>64.5</v>
      </c>
      <c r="F388" s="11">
        <v>74.5</v>
      </c>
      <c r="G388" s="11">
        <v>82.3</v>
      </c>
      <c r="I388" s="10"/>
      <c r="J388" s="10"/>
    </row>
    <row r="389" spans="1:10" x14ac:dyDescent="0.25">
      <c r="A389" t="s">
        <v>415</v>
      </c>
      <c r="B389" s="11">
        <v>38.5</v>
      </c>
      <c r="C389" s="11">
        <v>51</v>
      </c>
      <c r="D389" s="11">
        <v>59.1</v>
      </c>
      <c r="E389" s="11">
        <v>67.5</v>
      </c>
      <c r="F389" s="11">
        <v>77.8</v>
      </c>
      <c r="G389" s="11">
        <v>85.8</v>
      </c>
      <c r="I389" s="10"/>
      <c r="J389" s="10"/>
    </row>
    <row r="390" spans="1:10" x14ac:dyDescent="0.25">
      <c r="A390" t="s">
        <v>584</v>
      </c>
      <c r="B390" s="11">
        <v>37.200000000000003</v>
      </c>
      <c r="C390" s="11">
        <v>52.7</v>
      </c>
      <c r="D390" s="11">
        <v>62.6</v>
      </c>
      <c r="E390" s="11">
        <v>72.900000000000006</v>
      </c>
      <c r="F390" s="11">
        <v>85.6</v>
      </c>
      <c r="G390" s="11">
        <v>95.5</v>
      </c>
      <c r="I390" s="10"/>
      <c r="J390" s="10"/>
    </row>
    <row r="391" spans="1:10" x14ac:dyDescent="0.25">
      <c r="A391" t="s">
        <v>416</v>
      </c>
      <c r="B391" s="11">
        <v>37.6</v>
      </c>
      <c r="C391" s="11">
        <v>52.1</v>
      </c>
      <c r="D391" s="11">
        <v>61.4</v>
      </c>
      <c r="E391" s="11">
        <v>71.099999999999994</v>
      </c>
      <c r="F391" s="11">
        <v>83</v>
      </c>
      <c r="G391" s="11">
        <v>92.3</v>
      </c>
      <c r="I391" s="10"/>
      <c r="J391" s="10"/>
    </row>
    <row r="392" spans="1:10" x14ac:dyDescent="0.25">
      <c r="A392" t="s">
        <v>417</v>
      </c>
      <c r="B392" s="11">
        <v>37.9</v>
      </c>
      <c r="C392" s="11">
        <v>53.9</v>
      </c>
      <c r="D392" s="11">
        <v>64.2</v>
      </c>
      <c r="E392" s="11">
        <v>74.8</v>
      </c>
      <c r="F392" s="11">
        <v>88</v>
      </c>
      <c r="G392" s="11">
        <v>98.2</v>
      </c>
      <c r="I392" s="10"/>
      <c r="J392" s="10"/>
    </row>
    <row r="393" spans="1:10" x14ac:dyDescent="0.25">
      <c r="A393" t="s">
        <v>418</v>
      </c>
      <c r="B393" s="11">
        <v>37.700000000000003</v>
      </c>
      <c r="C393" s="11">
        <v>50.9</v>
      </c>
      <c r="D393" s="11">
        <v>59.4</v>
      </c>
      <c r="E393" s="11">
        <v>68.3</v>
      </c>
      <c r="F393" s="11">
        <v>79.2</v>
      </c>
      <c r="G393" s="11">
        <v>87.7</v>
      </c>
      <c r="I393" s="10"/>
      <c r="J393" s="10"/>
    </row>
    <row r="394" spans="1:10" x14ac:dyDescent="0.25">
      <c r="A394" t="s">
        <v>419</v>
      </c>
      <c r="B394" s="11">
        <v>37.1</v>
      </c>
      <c r="C394" s="11">
        <v>51.8</v>
      </c>
      <c r="D394" s="11">
        <v>61.3</v>
      </c>
      <c r="E394" s="11">
        <v>71.2</v>
      </c>
      <c r="F394" s="11">
        <v>83.3</v>
      </c>
      <c r="G394" s="11">
        <v>92.8</v>
      </c>
      <c r="I394" s="10"/>
      <c r="J394" s="10"/>
    </row>
    <row r="395" spans="1:10" x14ac:dyDescent="0.25">
      <c r="A395" t="s">
        <v>420</v>
      </c>
      <c r="B395" s="11">
        <v>35.200000000000003</v>
      </c>
      <c r="C395" s="11">
        <v>48.9</v>
      </c>
      <c r="D395" s="11">
        <v>57.7</v>
      </c>
      <c r="E395" s="11">
        <v>66.900000000000006</v>
      </c>
      <c r="F395" s="11">
        <v>78.099999999999994</v>
      </c>
      <c r="G395" s="11">
        <v>86.9</v>
      </c>
      <c r="I395" s="10"/>
      <c r="J395" s="10"/>
    </row>
    <row r="396" spans="1:10" x14ac:dyDescent="0.25">
      <c r="A396" t="s">
        <v>421</v>
      </c>
      <c r="B396" s="11">
        <v>32</v>
      </c>
      <c r="C396" s="11">
        <v>45</v>
      </c>
      <c r="D396" s="11">
        <v>53.3</v>
      </c>
      <c r="E396" s="11">
        <v>62</v>
      </c>
      <c r="F396" s="11">
        <v>72.7</v>
      </c>
      <c r="G396" s="11">
        <v>81</v>
      </c>
      <c r="I396" s="10"/>
      <c r="J396" s="10"/>
    </row>
    <row r="397" spans="1:10" x14ac:dyDescent="0.25">
      <c r="A397" t="s">
        <v>422</v>
      </c>
      <c r="B397" s="11">
        <v>35.1</v>
      </c>
      <c r="C397" s="11">
        <v>47.4</v>
      </c>
      <c r="D397" s="11">
        <v>55.3</v>
      </c>
      <c r="E397" s="11">
        <v>63.5</v>
      </c>
      <c r="F397" s="11">
        <v>73.599999999999994</v>
      </c>
      <c r="G397" s="11">
        <v>81.5</v>
      </c>
      <c r="I397" s="10"/>
      <c r="J397" s="10"/>
    </row>
    <row r="398" spans="1:10" x14ac:dyDescent="0.25">
      <c r="A398" t="s">
        <v>423</v>
      </c>
      <c r="B398" s="11">
        <v>35.5</v>
      </c>
      <c r="C398" s="11">
        <v>49.6</v>
      </c>
      <c r="D398" s="11">
        <v>58.7</v>
      </c>
      <c r="E398" s="11">
        <v>68.099999999999994</v>
      </c>
      <c r="F398" s="11">
        <v>79.7</v>
      </c>
      <c r="G398" s="11">
        <v>88.8</v>
      </c>
      <c r="I398" s="10"/>
      <c r="J398" s="10"/>
    </row>
    <row r="399" spans="1:10" x14ac:dyDescent="0.25">
      <c r="A399" t="s">
        <v>424</v>
      </c>
      <c r="B399" s="11">
        <v>35.6</v>
      </c>
      <c r="C399" s="11">
        <v>48.4</v>
      </c>
      <c r="D399" s="11">
        <v>56.6</v>
      </c>
      <c r="E399" s="11">
        <v>65.2</v>
      </c>
      <c r="F399" s="11">
        <v>75.7</v>
      </c>
      <c r="G399" s="11">
        <v>83.9</v>
      </c>
      <c r="I399" s="10"/>
      <c r="J399" s="10"/>
    </row>
    <row r="400" spans="1:10" x14ac:dyDescent="0.25">
      <c r="A400" t="s">
        <v>425</v>
      </c>
      <c r="B400" s="11">
        <v>38.700000000000003</v>
      </c>
      <c r="C400" s="11">
        <v>52.7</v>
      </c>
      <c r="D400" s="11">
        <v>61.8</v>
      </c>
      <c r="E400" s="11">
        <v>71.2</v>
      </c>
      <c r="F400" s="11">
        <v>82.7</v>
      </c>
      <c r="G400" s="11">
        <v>91.8</v>
      </c>
      <c r="I400" s="10"/>
      <c r="J400" s="10"/>
    </row>
    <row r="401" spans="1:10" x14ac:dyDescent="0.25">
      <c r="A401" t="s">
        <v>426</v>
      </c>
      <c r="B401" s="11">
        <v>36.200000000000003</v>
      </c>
      <c r="C401" s="11">
        <v>49.8</v>
      </c>
      <c r="D401" s="11">
        <v>58.5</v>
      </c>
      <c r="E401" s="11">
        <v>67.7</v>
      </c>
      <c r="F401" s="11">
        <v>78.8</v>
      </c>
      <c r="G401" s="11">
        <v>87.6</v>
      </c>
      <c r="I401" s="10"/>
      <c r="J401" s="10"/>
    </row>
    <row r="402" spans="1:10" x14ac:dyDescent="0.25">
      <c r="A402" t="s">
        <v>429</v>
      </c>
      <c r="B402" s="11">
        <v>42.8</v>
      </c>
      <c r="C402" s="11">
        <v>57.4</v>
      </c>
      <c r="D402" s="11">
        <v>66.8</v>
      </c>
      <c r="E402" s="11">
        <v>76.599999999999994</v>
      </c>
      <c r="F402" s="11">
        <v>88.6</v>
      </c>
      <c r="G402" s="11">
        <v>98</v>
      </c>
      <c r="I402" s="10"/>
      <c r="J402" s="10"/>
    </row>
    <row r="403" spans="1:10" x14ac:dyDescent="0.25">
      <c r="A403" t="s">
        <v>430</v>
      </c>
      <c r="B403" s="11">
        <v>53.2</v>
      </c>
      <c r="C403" s="11">
        <v>70.5</v>
      </c>
      <c r="D403" s="11">
        <v>81.599999999999994</v>
      </c>
      <c r="E403" s="11">
        <v>93.2</v>
      </c>
      <c r="F403" s="11">
        <v>107.4</v>
      </c>
      <c r="G403" s="11">
        <v>118.5</v>
      </c>
      <c r="I403" s="10"/>
      <c r="J403" s="10"/>
    </row>
    <row r="404" spans="1:10" x14ac:dyDescent="0.25">
      <c r="A404" t="s">
        <v>431</v>
      </c>
      <c r="B404" s="11">
        <v>37.700000000000003</v>
      </c>
      <c r="C404" s="11">
        <v>51.3</v>
      </c>
      <c r="D404" s="11">
        <v>60.1</v>
      </c>
      <c r="E404" s="11">
        <v>69.3</v>
      </c>
      <c r="F404" s="11">
        <v>80.5</v>
      </c>
      <c r="G404" s="11">
        <v>89.3</v>
      </c>
      <c r="I404" s="10"/>
      <c r="J404" s="10"/>
    </row>
    <row r="405" spans="1:10" x14ac:dyDescent="0.25">
      <c r="A405" t="s">
        <v>432</v>
      </c>
      <c r="B405" s="11">
        <v>38</v>
      </c>
      <c r="C405" s="11">
        <v>51.8</v>
      </c>
      <c r="D405" s="11">
        <v>60.7</v>
      </c>
      <c r="E405" s="11">
        <v>70</v>
      </c>
      <c r="F405" s="11">
        <v>81.400000000000006</v>
      </c>
      <c r="G405" s="11">
        <v>90.3</v>
      </c>
      <c r="I405" s="10"/>
      <c r="J405" s="10"/>
    </row>
    <row r="406" spans="1:10" x14ac:dyDescent="0.25">
      <c r="A406" t="s">
        <v>433</v>
      </c>
      <c r="B406" s="11">
        <v>37.200000000000003</v>
      </c>
      <c r="C406" s="11">
        <v>48.9</v>
      </c>
      <c r="D406" s="11">
        <v>56.4</v>
      </c>
      <c r="E406" s="11">
        <v>64.3</v>
      </c>
      <c r="F406" s="11">
        <v>73.900000000000006</v>
      </c>
      <c r="G406" s="11">
        <v>81.400000000000006</v>
      </c>
      <c r="I406" s="10"/>
      <c r="J406" s="10"/>
    </row>
    <row r="407" spans="1:10" x14ac:dyDescent="0.25">
      <c r="A407" t="s">
        <v>434</v>
      </c>
      <c r="B407" s="11">
        <v>36.9</v>
      </c>
      <c r="C407" s="11">
        <v>51.4</v>
      </c>
      <c r="D407" s="11">
        <v>60.6</v>
      </c>
      <c r="E407" s="11">
        <v>70.3</v>
      </c>
      <c r="F407" s="11">
        <v>82.1</v>
      </c>
      <c r="G407" s="11">
        <v>91.4</v>
      </c>
      <c r="I407" s="10"/>
      <c r="J407" s="10"/>
    </row>
    <row r="408" spans="1:10" x14ac:dyDescent="0.25">
      <c r="A408" t="s">
        <v>435</v>
      </c>
      <c r="B408" s="11">
        <v>35.9</v>
      </c>
      <c r="C408" s="11">
        <v>50.3</v>
      </c>
      <c r="D408" s="11">
        <v>59.6</v>
      </c>
      <c r="E408" s="11">
        <v>69.2</v>
      </c>
      <c r="F408" s="11">
        <v>81</v>
      </c>
      <c r="G408" s="11">
        <v>90.3</v>
      </c>
      <c r="I408" s="10"/>
      <c r="J408" s="10"/>
    </row>
    <row r="409" spans="1:10" x14ac:dyDescent="0.25">
      <c r="A409" t="s">
        <v>436</v>
      </c>
      <c r="B409" s="11">
        <v>38.299999999999997</v>
      </c>
      <c r="C409" s="11">
        <v>50.5</v>
      </c>
      <c r="D409" s="11">
        <v>58.3</v>
      </c>
      <c r="E409" s="11">
        <v>66.400000000000006</v>
      </c>
      <c r="F409" s="11">
        <v>76.400000000000006</v>
      </c>
      <c r="G409" s="11">
        <v>84.2</v>
      </c>
      <c r="I409" s="10"/>
      <c r="J409" s="10"/>
    </row>
    <row r="410" spans="1:10" x14ac:dyDescent="0.25">
      <c r="A410" t="s">
        <v>437</v>
      </c>
      <c r="B410" s="11">
        <v>47.4</v>
      </c>
      <c r="C410" s="11">
        <v>61.7</v>
      </c>
      <c r="D410" s="11">
        <v>70.900000000000006</v>
      </c>
      <c r="E410" s="11">
        <v>80.5</v>
      </c>
      <c r="F410" s="11">
        <v>92.2</v>
      </c>
      <c r="G410" s="11">
        <v>101.4</v>
      </c>
      <c r="I410" s="10"/>
      <c r="J410" s="10"/>
    </row>
    <row r="411" spans="1:10" x14ac:dyDescent="0.25">
      <c r="A411" t="s">
        <v>585</v>
      </c>
      <c r="B411" s="11">
        <v>35.700000000000003</v>
      </c>
      <c r="C411" s="11">
        <v>53.8</v>
      </c>
      <c r="D411" s="11">
        <v>65.3</v>
      </c>
      <c r="E411" s="11">
        <v>77.400000000000006</v>
      </c>
      <c r="F411" s="11">
        <v>92.2</v>
      </c>
      <c r="G411" s="11">
        <v>103.8</v>
      </c>
      <c r="I411" s="10"/>
      <c r="J411" s="10"/>
    </row>
    <row r="412" spans="1:10" x14ac:dyDescent="0.25">
      <c r="A412" t="s">
        <v>438</v>
      </c>
      <c r="B412" s="11">
        <v>35.9</v>
      </c>
      <c r="C412" s="11">
        <v>47.7</v>
      </c>
      <c r="D412" s="11">
        <v>55.4</v>
      </c>
      <c r="E412" s="11">
        <v>63.3</v>
      </c>
      <c r="F412" s="11">
        <v>73</v>
      </c>
      <c r="G412" s="11">
        <v>80.599999999999994</v>
      </c>
      <c r="I412" s="10"/>
      <c r="J412" s="10"/>
    </row>
    <row r="413" spans="1:10" x14ac:dyDescent="0.25">
      <c r="A413" t="s">
        <v>439</v>
      </c>
      <c r="B413" s="11">
        <v>39.700000000000003</v>
      </c>
      <c r="C413" s="11">
        <v>55.5</v>
      </c>
      <c r="D413" s="11">
        <v>65.7</v>
      </c>
      <c r="E413" s="11">
        <v>76.3</v>
      </c>
      <c r="F413" s="11">
        <v>89.3</v>
      </c>
      <c r="G413" s="11">
        <v>99.4</v>
      </c>
      <c r="I413" s="10"/>
      <c r="J413" s="10"/>
    </row>
    <row r="414" spans="1:10" x14ac:dyDescent="0.25">
      <c r="A414" t="s">
        <v>440</v>
      </c>
      <c r="B414" s="11">
        <v>35.700000000000003</v>
      </c>
      <c r="C414" s="11">
        <v>49.1</v>
      </c>
      <c r="D414" s="11">
        <v>57.7</v>
      </c>
      <c r="E414" s="11">
        <v>66.7</v>
      </c>
      <c r="F414" s="11">
        <v>77.7</v>
      </c>
      <c r="G414" s="11">
        <v>86.3</v>
      </c>
      <c r="I414" s="10"/>
      <c r="J414" s="10"/>
    </row>
    <row r="415" spans="1:10" x14ac:dyDescent="0.25">
      <c r="A415" t="s">
        <v>441</v>
      </c>
      <c r="B415" s="11">
        <v>39.5</v>
      </c>
      <c r="C415" s="11">
        <v>57</v>
      </c>
      <c r="D415" s="11">
        <v>68.3</v>
      </c>
      <c r="E415" s="11">
        <v>80.099999999999994</v>
      </c>
      <c r="F415" s="11">
        <v>94.5</v>
      </c>
      <c r="G415" s="11">
        <v>105.8</v>
      </c>
      <c r="I415" s="10"/>
      <c r="J415" s="10"/>
    </row>
    <row r="416" spans="1:10" x14ac:dyDescent="0.25">
      <c r="A416" t="s">
        <v>442</v>
      </c>
      <c r="B416" s="11">
        <v>36.700000000000003</v>
      </c>
      <c r="C416" s="11">
        <v>51.3</v>
      </c>
      <c r="D416" s="11">
        <v>60.7</v>
      </c>
      <c r="E416" s="11">
        <v>70.5</v>
      </c>
      <c r="F416" s="11">
        <v>82.5</v>
      </c>
      <c r="G416" s="11">
        <v>91.9</v>
      </c>
      <c r="I416" s="10"/>
      <c r="J416" s="10"/>
    </row>
    <row r="417" spans="1:10" x14ac:dyDescent="0.25">
      <c r="A417" t="s">
        <v>443</v>
      </c>
      <c r="B417" s="11">
        <v>38.299999999999997</v>
      </c>
      <c r="C417" s="11">
        <v>51.2</v>
      </c>
      <c r="D417" s="11">
        <v>59.4</v>
      </c>
      <c r="E417" s="11">
        <v>68</v>
      </c>
      <c r="F417" s="11">
        <v>78.599999999999994</v>
      </c>
      <c r="G417" s="11">
        <v>86.8</v>
      </c>
      <c r="I417" s="10"/>
      <c r="J417" s="10"/>
    </row>
    <row r="418" spans="1:10" x14ac:dyDescent="0.25">
      <c r="A418" t="s">
        <v>444</v>
      </c>
      <c r="B418" s="11">
        <v>38</v>
      </c>
      <c r="C418" s="11">
        <v>52.3</v>
      </c>
      <c r="D418" s="11">
        <v>61.5</v>
      </c>
      <c r="E418" s="11">
        <v>71.099999999999994</v>
      </c>
      <c r="F418" s="11">
        <v>82.9</v>
      </c>
      <c r="G418" s="11">
        <v>92.1</v>
      </c>
      <c r="I418" s="10"/>
      <c r="J418" s="10"/>
    </row>
    <row r="419" spans="1:10" x14ac:dyDescent="0.25">
      <c r="A419" t="s">
        <v>445</v>
      </c>
      <c r="B419" s="11">
        <v>45.5</v>
      </c>
      <c r="C419" s="11">
        <v>60.4</v>
      </c>
      <c r="D419" s="11">
        <v>69.900000000000006</v>
      </c>
      <c r="E419" s="11">
        <v>79.900000000000006</v>
      </c>
      <c r="F419" s="11">
        <v>92.1</v>
      </c>
      <c r="G419" s="11">
        <v>101.6</v>
      </c>
      <c r="I419" s="10"/>
      <c r="J419" s="10"/>
    </row>
    <row r="420" spans="1:10" x14ac:dyDescent="0.25">
      <c r="A420" t="s">
        <v>446</v>
      </c>
      <c r="B420" s="11">
        <v>32.799999999999997</v>
      </c>
      <c r="C420" s="11">
        <v>45.7</v>
      </c>
      <c r="D420" s="11">
        <v>54</v>
      </c>
      <c r="E420" s="11">
        <v>62.7</v>
      </c>
      <c r="F420" s="11">
        <v>73.3</v>
      </c>
      <c r="G420" s="11">
        <v>81.599999999999994</v>
      </c>
      <c r="I420" s="10"/>
      <c r="J420" s="10"/>
    </row>
    <row r="421" spans="1:10" x14ac:dyDescent="0.25">
      <c r="A421" t="s">
        <v>447</v>
      </c>
      <c r="B421" s="11">
        <v>31.5</v>
      </c>
      <c r="C421" s="11">
        <v>39.6</v>
      </c>
      <c r="D421" s="11">
        <v>44.8</v>
      </c>
      <c r="E421" s="11">
        <v>50.3</v>
      </c>
      <c r="F421" s="11">
        <v>57</v>
      </c>
      <c r="G421" s="11">
        <v>62.2</v>
      </c>
      <c r="I421" s="10"/>
      <c r="J421" s="10"/>
    </row>
    <row r="422" spans="1:10" x14ac:dyDescent="0.25">
      <c r="A422" t="s">
        <v>448</v>
      </c>
      <c r="B422" s="11">
        <v>34.700000000000003</v>
      </c>
      <c r="C422" s="11">
        <v>44.7</v>
      </c>
      <c r="D422" s="11">
        <v>51.1</v>
      </c>
      <c r="E422" s="11">
        <v>57.8</v>
      </c>
      <c r="F422" s="11">
        <v>66</v>
      </c>
      <c r="G422" s="11">
        <v>72.5</v>
      </c>
      <c r="I422" s="10"/>
      <c r="J422" s="10"/>
    </row>
    <row r="423" spans="1:10" x14ac:dyDescent="0.25">
      <c r="A423" t="s">
        <v>586</v>
      </c>
      <c r="B423" s="11">
        <v>37.4</v>
      </c>
      <c r="C423" s="11">
        <v>50.1</v>
      </c>
      <c r="D423" s="11">
        <v>58.2</v>
      </c>
      <c r="E423" s="11">
        <v>66.7</v>
      </c>
      <c r="F423" s="11">
        <v>77.099999999999994</v>
      </c>
      <c r="G423" s="11">
        <v>85.2</v>
      </c>
      <c r="I423" s="10"/>
      <c r="J423" s="10"/>
    </row>
    <row r="424" spans="1:10" x14ac:dyDescent="0.25">
      <c r="A424" t="s">
        <v>449</v>
      </c>
      <c r="B424" s="11">
        <v>42.4</v>
      </c>
      <c r="C424" s="11">
        <v>54.1</v>
      </c>
      <c r="D424" s="11">
        <v>61.5</v>
      </c>
      <c r="E424" s="11">
        <v>69.3</v>
      </c>
      <c r="F424" s="11">
        <v>78.8</v>
      </c>
      <c r="G424" s="11">
        <v>86.3</v>
      </c>
      <c r="I424" s="10"/>
      <c r="J424" s="10"/>
    </row>
    <row r="425" spans="1:10" x14ac:dyDescent="0.25">
      <c r="A425" t="s">
        <v>450</v>
      </c>
      <c r="B425" s="11">
        <v>38.5</v>
      </c>
      <c r="C425" s="11">
        <v>49.5</v>
      </c>
      <c r="D425" s="11">
        <v>56.5</v>
      </c>
      <c r="E425" s="11">
        <v>63.9</v>
      </c>
      <c r="F425" s="11">
        <v>72.8</v>
      </c>
      <c r="G425" s="11">
        <v>79.900000000000006</v>
      </c>
      <c r="I425" s="10"/>
      <c r="J425" s="10"/>
    </row>
    <row r="426" spans="1:10" x14ac:dyDescent="0.25">
      <c r="A426" t="s">
        <v>451</v>
      </c>
      <c r="B426" s="11">
        <v>38.299999999999997</v>
      </c>
      <c r="C426" s="11">
        <v>52.3</v>
      </c>
      <c r="D426" s="11">
        <v>61.3</v>
      </c>
      <c r="E426" s="11">
        <v>70.7</v>
      </c>
      <c r="F426" s="11">
        <v>82.3</v>
      </c>
      <c r="G426" s="11">
        <v>91.3</v>
      </c>
      <c r="I426" s="10"/>
      <c r="J426" s="10"/>
    </row>
    <row r="427" spans="1:10" x14ac:dyDescent="0.25">
      <c r="A427" t="s">
        <v>452</v>
      </c>
      <c r="B427" s="11">
        <v>38.299999999999997</v>
      </c>
      <c r="C427" s="11">
        <v>49.8</v>
      </c>
      <c r="D427" s="11">
        <v>57.3</v>
      </c>
      <c r="E427" s="11">
        <v>65</v>
      </c>
      <c r="F427" s="11">
        <v>74.5</v>
      </c>
      <c r="G427" s="11">
        <v>81.900000000000006</v>
      </c>
      <c r="I427" s="10"/>
      <c r="J427" s="10"/>
    </row>
    <row r="428" spans="1:10" x14ac:dyDescent="0.25">
      <c r="A428" t="s">
        <v>453</v>
      </c>
      <c r="B428" s="11">
        <v>32.4</v>
      </c>
      <c r="C428" s="11">
        <v>48.9</v>
      </c>
      <c r="D428" s="11">
        <v>59.4</v>
      </c>
      <c r="E428" s="11">
        <v>70.5</v>
      </c>
      <c r="F428" s="11">
        <v>84</v>
      </c>
      <c r="G428" s="11">
        <v>94.5</v>
      </c>
      <c r="I428" s="10"/>
      <c r="J428" s="10"/>
    </row>
    <row r="429" spans="1:10" x14ac:dyDescent="0.25">
      <c r="A429" t="s">
        <v>454</v>
      </c>
      <c r="B429" s="11">
        <v>35.1</v>
      </c>
      <c r="C429" s="11">
        <v>49.4</v>
      </c>
      <c r="D429" s="11">
        <v>58.6</v>
      </c>
      <c r="E429" s="11">
        <v>68.2</v>
      </c>
      <c r="F429" s="11">
        <v>80</v>
      </c>
      <c r="G429" s="11">
        <v>89.2</v>
      </c>
      <c r="I429" s="10"/>
      <c r="J429" s="10"/>
    </row>
    <row r="430" spans="1:10" x14ac:dyDescent="0.25">
      <c r="A430" t="s">
        <v>455</v>
      </c>
      <c r="B430" s="11">
        <v>35.200000000000003</v>
      </c>
      <c r="C430" s="11">
        <v>48.3</v>
      </c>
      <c r="D430" s="11">
        <v>56.6</v>
      </c>
      <c r="E430" s="11">
        <v>65.400000000000006</v>
      </c>
      <c r="F430" s="11">
        <v>76.099999999999994</v>
      </c>
      <c r="G430" s="11">
        <v>84.4</v>
      </c>
      <c r="I430" s="10"/>
      <c r="J430" s="10"/>
    </row>
    <row r="431" spans="1:10" x14ac:dyDescent="0.25">
      <c r="A431" t="s">
        <v>456</v>
      </c>
      <c r="B431" s="11">
        <v>48.5</v>
      </c>
      <c r="C431" s="11">
        <v>68.2</v>
      </c>
      <c r="D431" s="11">
        <v>80.900000000000006</v>
      </c>
      <c r="E431" s="11">
        <v>94.1</v>
      </c>
      <c r="F431" s="11">
        <v>110.3</v>
      </c>
      <c r="G431" s="11">
        <v>123</v>
      </c>
      <c r="I431" s="10"/>
      <c r="J431" s="10"/>
    </row>
    <row r="432" spans="1:10" x14ac:dyDescent="0.25">
      <c r="A432" t="s">
        <v>457</v>
      </c>
      <c r="B432" s="11">
        <v>35</v>
      </c>
      <c r="C432" s="11">
        <v>44.7</v>
      </c>
      <c r="D432" s="11">
        <v>50.9</v>
      </c>
      <c r="E432" s="11">
        <v>57.4</v>
      </c>
      <c r="F432" s="11">
        <v>65.3</v>
      </c>
      <c r="G432" s="11">
        <v>71.5</v>
      </c>
      <c r="I432" s="10"/>
      <c r="J432" s="10"/>
    </row>
    <row r="433" spans="1:10" x14ac:dyDescent="0.25">
      <c r="A433" t="s">
        <v>458</v>
      </c>
      <c r="B433" s="11">
        <v>35.1</v>
      </c>
      <c r="C433" s="11">
        <v>48.3</v>
      </c>
      <c r="D433" s="11">
        <v>56.8</v>
      </c>
      <c r="E433" s="11">
        <v>65.599999999999994</v>
      </c>
      <c r="F433" s="11">
        <v>76.5</v>
      </c>
      <c r="G433" s="11">
        <v>85</v>
      </c>
      <c r="I433" s="10"/>
      <c r="J433" s="10"/>
    </row>
    <row r="434" spans="1:10" x14ac:dyDescent="0.25">
      <c r="A434" t="s">
        <v>459</v>
      </c>
      <c r="B434" s="11">
        <v>49.5</v>
      </c>
      <c r="C434" s="11">
        <v>69.400000000000006</v>
      </c>
      <c r="D434" s="11">
        <v>82.3</v>
      </c>
      <c r="E434" s="11">
        <v>95.7</v>
      </c>
      <c r="F434" s="11">
        <v>112.1</v>
      </c>
      <c r="G434" s="11">
        <v>124.9</v>
      </c>
      <c r="I434" s="10"/>
      <c r="J434" s="10"/>
    </row>
    <row r="435" spans="1:10" x14ac:dyDescent="0.25">
      <c r="A435" t="s">
        <v>460</v>
      </c>
      <c r="B435" s="11">
        <v>42.9</v>
      </c>
      <c r="C435" s="11">
        <v>57</v>
      </c>
      <c r="D435" s="11">
        <v>66.099999999999994</v>
      </c>
      <c r="E435" s="11">
        <v>75.599999999999994</v>
      </c>
      <c r="F435" s="11">
        <v>87.2</v>
      </c>
      <c r="G435" s="11">
        <v>96.3</v>
      </c>
      <c r="I435" s="10"/>
      <c r="J435" s="10"/>
    </row>
    <row r="436" spans="1:10" x14ac:dyDescent="0.25">
      <c r="A436" t="s">
        <v>587</v>
      </c>
      <c r="B436" s="11">
        <v>38</v>
      </c>
      <c r="C436" s="11">
        <v>51.7</v>
      </c>
      <c r="D436" s="11">
        <v>60.8</v>
      </c>
      <c r="E436" s="11">
        <v>69.7</v>
      </c>
      <c r="F436" s="11">
        <v>80.900000000000006</v>
      </c>
      <c r="G436" s="11">
        <v>89.7</v>
      </c>
      <c r="I436" s="10"/>
      <c r="J436" s="10"/>
    </row>
    <row r="437" spans="1:10" x14ac:dyDescent="0.25">
      <c r="A437" t="s">
        <v>461</v>
      </c>
      <c r="B437" s="11">
        <v>38.6</v>
      </c>
      <c r="C437" s="11">
        <v>54</v>
      </c>
      <c r="D437" s="11">
        <v>63.9</v>
      </c>
      <c r="E437" s="11">
        <v>74.2</v>
      </c>
      <c r="F437" s="11">
        <v>86.9</v>
      </c>
      <c r="G437" s="11">
        <v>96.8</v>
      </c>
      <c r="I437" s="10"/>
      <c r="J437" s="10"/>
    </row>
    <row r="438" spans="1:10" x14ac:dyDescent="0.25">
      <c r="A438" t="s">
        <v>588</v>
      </c>
      <c r="B438" s="11">
        <v>32.5</v>
      </c>
      <c r="C438" s="11">
        <v>44.1</v>
      </c>
      <c r="D438" s="11">
        <v>51.5</v>
      </c>
      <c r="E438" s="11">
        <v>59.2</v>
      </c>
      <c r="F438" s="11">
        <v>68.8</v>
      </c>
      <c r="G438" s="11">
        <v>76.099999999999994</v>
      </c>
      <c r="I438" s="10"/>
      <c r="J438" s="10"/>
    </row>
    <row r="439" spans="1:10" x14ac:dyDescent="0.25">
      <c r="A439" t="s">
        <v>462</v>
      </c>
      <c r="B439" s="11">
        <v>36.700000000000003</v>
      </c>
      <c r="C439" s="11">
        <v>50</v>
      </c>
      <c r="D439" s="11">
        <v>58.6</v>
      </c>
      <c r="E439" s="11">
        <v>67.5</v>
      </c>
      <c r="F439" s="11">
        <v>78.400000000000006</v>
      </c>
      <c r="G439" s="11">
        <v>86.9</v>
      </c>
      <c r="I439" s="10"/>
      <c r="J439" s="10"/>
    </row>
    <row r="440" spans="1:10" x14ac:dyDescent="0.25">
      <c r="A440" t="s">
        <v>463</v>
      </c>
      <c r="B440" s="11">
        <v>37.9</v>
      </c>
      <c r="C440" s="11">
        <v>51.7</v>
      </c>
      <c r="D440" s="11">
        <v>60.5</v>
      </c>
      <c r="E440" s="11">
        <v>69.7</v>
      </c>
      <c r="F440" s="11">
        <v>80.900000000000006</v>
      </c>
      <c r="G440" s="11">
        <v>89.7</v>
      </c>
      <c r="I440" s="10"/>
      <c r="J440" s="10"/>
    </row>
    <row r="441" spans="1:10" x14ac:dyDescent="0.25">
      <c r="A441" t="s">
        <v>464</v>
      </c>
      <c r="B441" s="11">
        <v>34.700000000000003</v>
      </c>
      <c r="C441" s="11">
        <v>47.3</v>
      </c>
      <c r="D441" s="11">
        <v>55.5</v>
      </c>
      <c r="E441" s="11">
        <v>64</v>
      </c>
      <c r="F441" s="11">
        <v>74.400000000000006</v>
      </c>
      <c r="G441" s="11">
        <v>82.5</v>
      </c>
      <c r="I441" s="10"/>
      <c r="J441" s="10"/>
    </row>
    <row r="442" spans="1:10" x14ac:dyDescent="0.25">
      <c r="A442" t="s">
        <v>465</v>
      </c>
      <c r="B442" s="11">
        <v>43.2</v>
      </c>
      <c r="C442" s="11">
        <v>58.7</v>
      </c>
      <c r="D442" s="11">
        <v>68.599999999999994</v>
      </c>
      <c r="E442" s="11">
        <v>78.900000000000006</v>
      </c>
      <c r="F442" s="11">
        <v>91.6</v>
      </c>
      <c r="G442" s="11">
        <v>101.5</v>
      </c>
      <c r="I442" s="10"/>
      <c r="J442" s="10"/>
    </row>
    <row r="443" spans="1:10" x14ac:dyDescent="0.25">
      <c r="A443" t="s">
        <v>466</v>
      </c>
      <c r="B443" s="11">
        <v>34.299999999999997</v>
      </c>
      <c r="C443" s="11">
        <v>46.8</v>
      </c>
      <c r="D443" s="11">
        <v>54.8</v>
      </c>
      <c r="E443" s="11">
        <v>63.2</v>
      </c>
      <c r="F443" s="11">
        <v>73.5</v>
      </c>
      <c r="G443" s="11">
        <v>81.5</v>
      </c>
      <c r="I443" s="10"/>
      <c r="J443" s="10"/>
    </row>
    <row r="444" spans="1:10" x14ac:dyDescent="0.25">
      <c r="A444" t="s">
        <v>467</v>
      </c>
      <c r="B444" s="11">
        <v>38.5</v>
      </c>
      <c r="C444" s="11">
        <v>53.4</v>
      </c>
      <c r="D444" s="11">
        <v>63</v>
      </c>
      <c r="E444" s="11">
        <v>73</v>
      </c>
      <c r="F444" s="11">
        <v>85.2</v>
      </c>
      <c r="G444" s="11">
        <v>94.8</v>
      </c>
      <c r="I444" s="10"/>
      <c r="J444" s="10"/>
    </row>
    <row r="445" spans="1:10" x14ac:dyDescent="0.25">
      <c r="A445" t="s">
        <v>468</v>
      </c>
      <c r="B445" s="11">
        <v>34.9</v>
      </c>
      <c r="C445" s="11">
        <v>50.1</v>
      </c>
      <c r="D445" s="11">
        <v>60</v>
      </c>
      <c r="E445" s="11">
        <v>70.2</v>
      </c>
      <c r="F445" s="11">
        <v>82.7</v>
      </c>
      <c r="G445" s="11">
        <v>92.5</v>
      </c>
      <c r="I445" s="10"/>
      <c r="J445" s="10"/>
    </row>
    <row r="446" spans="1:10" x14ac:dyDescent="0.25">
      <c r="A446" t="s">
        <v>469</v>
      </c>
      <c r="B446" s="11">
        <v>36.299999999999997</v>
      </c>
      <c r="C446" s="11">
        <v>52.6</v>
      </c>
      <c r="D446" s="11">
        <v>63.1</v>
      </c>
      <c r="E446" s="11">
        <v>74</v>
      </c>
      <c r="F446" s="11">
        <v>87.5</v>
      </c>
      <c r="G446" s="11">
        <v>98</v>
      </c>
      <c r="I446" s="10"/>
      <c r="J446" s="10"/>
    </row>
    <row r="447" spans="1:10" x14ac:dyDescent="0.25">
      <c r="A447" t="s">
        <v>470</v>
      </c>
      <c r="B447" s="11">
        <v>30.7</v>
      </c>
      <c r="C447" s="11">
        <v>46.8</v>
      </c>
      <c r="D447" s="11">
        <v>57.1</v>
      </c>
      <c r="E447" s="11">
        <v>67.900000000000006</v>
      </c>
      <c r="F447" s="11">
        <v>81.099999999999994</v>
      </c>
      <c r="G447" s="11">
        <v>91.5</v>
      </c>
      <c r="I447" s="10"/>
      <c r="J447" s="10"/>
    </row>
    <row r="448" spans="1:10" x14ac:dyDescent="0.25">
      <c r="A448" t="s">
        <v>471</v>
      </c>
      <c r="B448" s="11">
        <v>53.4</v>
      </c>
      <c r="C448" s="11">
        <v>73.5</v>
      </c>
      <c r="D448" s="11">
        <v>86.5</v>
      </c>
      <c r="E448" s="11">
        <v>99.9</v>
      </c>
      <c r="F448" s="11">
        <v>116.4</v>
      </c>
      <c r="G448" s="11">
        <v>129.4</v>
      </c>
      <c r="I448" s="10"/>
      <c r="J448" s="10"/>
    </row>
    <row r="449" spans="1:10" x14ac:dyDescent="0.25">
      <c r="A449" t="s">
        <v>472</v>
      </c>
      <c r="B449" s="11">
        <v>31.1</v>
      </c>
      <c r="C449" s="11">
        <v>44.6</v>
      </c>
      <c r="D449" s="11">
        <v>53.3</v>
      </c>
      <c r="E449" s="11">
        <v>62.4</v>
      </c>
      <c r="F449" s="11">
        <v>73.5</v>
      </c>
      <c r="G449" s="11">
        <v>82.2</v>
      </c>
      <c r="I449" s="10"/>
      <c r="J449" s="10"/>
    </row>
    <row r="450" spans="1:10" x14ac:dyDescent="0.25">
      <c r="A450" t="s">
        <v>589</v>
      </c>
      <c r="B450" s="11">
        <v>36.1</v>
      </c>
      <c r="C450" s="11">
        <v>48.2</v>
      </c>
      <c r="D450" s="11">
        <v>55.9</v>
      </c>
      <c r="E450" s="11">
        <v>64</v>
      </c>
      <c r="F450" s="11">
        <v>73.900000000000006</v>
      </c>
      <c r="G450" s="11">
        <v>81.7</v>
      </c>
      <c r="I450" s="10"/>
      <c r="J450" s="10"/>
    </row>
    <row r="451" spans="1:10" x14ac:dyDescent="0.25">
      <c r="A451" t="s">
        <v>590</v>
      </c>
      <c r="B451" s="11">
        <v>41.8</v>
      </c>
      <c r="C451" s="11">
        <v>55.5</v>
      </c>
      <c r="D451" s="11">
        <v>64.2</v>
      </c>
      <c r="E451" s="11">
        <v>73.400000000000006</v>
      </c>
      <c r="F451" s="11">
        <v>84.6</v>
      </c>
      <c r="G451" s="11">
        <v>93.3</v>
      </c>
      <c r="I451" s="10"/>
      <c r="J451" s="10"/>
    </row>
    <row r="452" spans="1:10" x14ac:dyDescent="0.25">
      <c r="A452" t="s">
        <v>473</v>
      </c>
      <c r="B452" s="11">
        <v>39</v>
      </c>
      <c r="C452" s="11">
        <v>51</v>
      </c>
      <c r="D452" s="11">
        <v>58.8</v>
      </c>
      <c r="E452" s="11">
        <v>66.8</v>
      </c>
      <c r="F452" s="11">
        <v>76.7</v>
      </c>
      <c r="G452" s="11">
        <v>84.4</v>
      </c>
      <c r="I452" s="10"/>
      <c r="J452" s="10"/>
    </row>
    <row r="453" spans="1:10" x14ac:dyDescent="0.25">
      <c r="A453" t="s">
        <v>474</v>
      </c>
      <c r="B453" s="11">
        <v>32.5</v>
      </c>
      <c r="C453" s="11">
        <v>43.2</v>
      </c>
      <c r="D453" s="11">
        <v>50</v>
      </c>
      <c r="E453" s="11">
        <v>57.2</v>
      </c>
      <c r="F453" s="11">
        <v>65.900000000000006</v>
      </c>
      <c r="G453" s="11">
        <v>72.8</v>
      </c>
      <c r="I453" s="10"/>
      <c r="J453" s="10"/>
    </row>
    <row r="454" spans="1:10" x14ac:dyDescent="0.25">
      <c r="A454" t="s">
        <v>475</v>
      </c>
      <c r="B454" s="11">
        <v>35.700000000000003</v>
      </c>
      <c r="C454" s="11">
        <v>50.8</v>
      </c>
      <c r="D454" s="11">
        <v>60.6</v>
      </c>
      <c r="E454" s="11">
        <v>70.7</v>
      </c>
      <c r="F454" s="11">
        <v>83.2</v>
      </c>
      <c r="G454" s="11">
        <v>92.9</v>
      </c>
      <c r="I454" s="10"/>
      <c r="J454" s="10"/>
    </row>
    <row r="455" spans="1:10" x14ac:dyDescent="0.25">
      <c r="A455" t="s">
        <v>476</v>
      </c>
      <c r="B455" s="11">
        <v>40.299999999999997</v>
      </c>
      <c r="C455" s="11">
        <v>57.1</v>
      </c>
      <c r="D455" s="11">
        <v>67.8</v>
      </c>
      <c r="E455" s="11">
        <v>79</v>
      </c>
      <c r="F455" s="11">
        <v>92.7</v>
      </c>
      <c r="G455" s="11">
        <v>103.5</v>
      </c>
      <c r="I455" s="10"/>
      <c r="J455" s="10"/>
    </row>
    <row r="456" spans="1:10" x14ac:dyDescent="0.25">
      <c r="A456" t="s">
        <v>477</v>
      </c>
      <c r="B456" s="11">
        <v>36.299999999999997</v>
      </c>
      <c r="C456" s="11">
        <v>48.2</v>
      </c>
      <c r="D456" s="11">
        <v>55.8</v>
      </c>
      <c r="E456" s="11">
        <v>63.8</v>
      </c>
      <c r="F456" s="11">
        <v>73.599999999999994</v>
      </c>
      <c r="G456" s="11">
        <v>81.2</v>
      </c>
      <c r="I456" s="10"/>
      <c r="J456" s="10"/>
    </row>
    <row r="457" spans="1:10" x14ac:dyDescent="0.25">
      <c r="A457" t="s">
        <v>478</v>
      </c>
      <c r="B457" s="11">
        <v>35.5</v>
      </c>
      <c r="C457" s="11">
        <v>47.9</v>
      </c>
      <c r="D457" s="11">
        <v>55.9</v>
      </c>
      <c r="E457" s="11">
        <v>64.2</v>
      </c>
      <c r="F457" s="11">
        <v>74.400000000000006</v>
      </c>
      <c r="G457" s="11">
        <v>82.4</v>
      </c>
      <c r="I457" s="10"/>
      <c r="J457" s="10"/>
    </row>
    <row r="458" spans="1:10" x14ac:dyDescent="0.25">
      <c r="A458" t="s">
        <v>479</v>
      </c>
      <c r="B458" s="11">
        <v>36.5</v>
      </c>
      <c r="C458" s="11">
        <v>49.3</v>
      </c>
      <c r="D458" s="11">
        <v>57.5</v>
      </c>
      <c r="E458" s="11">
        <v>66.099999999999994</v>
      </c>
      <c r="F458" s="11">
        <v>76.599999999999994</v>
      </c>
      <c r="G458" s="11">
        <v>84.8</v>
      </c>
      <c r="I458" s="10"/>
      <c r="J458" s="10"/>
    </row>
    <row r="459" spans="1:10" x14ac:dyDescent="0.25">
      <c r="A459" t="s">
        <v>480</v>
      </c>
      <c r="B459" s="11">
        <v>39.9</v>
      </c>
      <c r="C459" s="11">
        <v>64.099999999999994</v>
      </c>
      <c r="D459" s="11">
        <v>79.7</v>
      </c>
      <c r="E459" s="11">
        <v>95.9</v>
      </c>
      <c r="F459" s="11">
        <v>115.8</v>
      </c>
      <c r="G459" s="11">
        <v>131.4</v>
      </c>
      <c r="I459" s="10"/>
      <c r="J459" s="10"/>
    </row>
    <row r="460" spans="1:10" x14ac:dyDescent="0.25">
      <c r="A460" t="s">
        <v>482</v>
      </c>
      <c r="B460" s="11">
        <v>44.6</v>
      </c>
      <c r="C460" s="11">
        <v>57.5</v>
      </c>
      <c r="D460" s="11">
        <v>65.8</v>
      </c>
      <c r="E460" s="11">
        <v>74.5</v>
      </c>
      <c r="F460" s="11">
        <v>85.1</v>
      </c>
      <c r="G460" s="11">
        <v>93.4</v>
      </c>
      <c r="I460" s="10"/>
      <c r="J460" s="10"/>
    </row>
    <row r="461" spans="1:10" x14ac:dyDescent="0.25">
      <c r="A461" t="s">
        <v>481</v>
      </c>
      <c r="B461" s="11">
        <v>35.299999999999997</v>
      </c>
      <c r="C461" s="11">
        <v>49.7</v>
      </c>
      <c r="D461" s="11">
        <v>59</v>
      </c>
      <c r="E461" s="11">
        <v>68.599999999999994</v>
      </c>
      <c r="F461" s="11">
        <v>80.400000000000006</v>
      </c>
      <c r="G461" s="11">
        <v>89.7</v>
      </c>
      <c r="I461" s="10"/>
      <c r="J461" s="10"/>
    </row>
    <row r="462" spans="1:10" x14ac:dyDescent="0.25">
      <c r="A462" t="s">
        <v>483</v>
      </c>
      <c r="B462" s="11">
        <v>36.299999999999997</v>
      </c>
      <c r="C462" s="11">
        <v>49</v>
      </c>
      <c r="D462" s="11">
        <v>57.2</v>
      </c>
      <c r="E462" s="11">
        <v>65.7</v>
      </c>
      <c r="F462" s="11">
        <v>76.2</v>
      </c>
      <c r="G462" s="11">
        <v>84.4</v>
      </c>
      <c r="I462" s="10"/>
      <c r="J462" s="10"/>
    </row>
    <row r="463" spans="1:10" x14ac:dyDescent="0.25">
      <c r="A463" t="s">
        <v>484</v>
      </c>
      <c r="B463" s="11">
        <v>35.700000000000003</v>
      </c>
      <c r="C463" s="11">
        <v>46.8</v>
      </c>
      <c r="D463" s="11">
        <v>53.9</v>
      </c>
      <c r="E463" s="11">
        <v>61.3</v>
      </c>
      <c r="F463" s="11">
        <v>70.400000000000006</v>
      </c>
      <c r="G463" s="11">
        <v>77.5</v>
      </c>
      <c r="I463" s="10"/>
      <c r="J463" s="10"/>
    </row>
    <row r="464" spans="1:10" x14ac:dyDescent="0.25">
      <c r="A464" t="s">
        <v>485</v>
      </c>
      <c r="B464" s="11">
        <v>33.1</v>
      </c>
      <c r="C464" s="11">
        <v>43.8</v>
      </c>
      <c r="D464" s="11">
        <v>50.6</v>
      </c>
      <c r="E464" s="11">
        <v>57.8</v>
      </c>
      <c r="F464" s="11">
        <v>66.5</v>
      </c>
      <c r="G464" s="11">
        <v>73.3</v>
      </c>
      <c r="I464" s="10"/>
      <c r="J464" s="10"/>
    </row>
    <row r="465" spans="1:10" x14ac:dyDescent="0.25">
      <c r="A465" t="s">
        <v>591</v>
      </c>
      <c r="B465" s="11">
        <v>34.799999999999997</v>
      </c>
      <c r="C465" s="11">
        <v>46.5</v>
      </c>
      <c r="D465" s="11">
        <v>54</v>
      </c>
      <c r="E465" s="11">
        <v>61.8</v>
      </c>
      <c r="F465" s="11">
        <v>71.400000000000006</v>
      </c>
      <c r="G465" s="11">
        <v>78.900000000000006</v>
      </c>
      <c r="I465" s="10"/>
      <c r="J465" s="10"/>
    </row>
    <row r="466" spans="1:10" x14ac:dyDescent="0.25">
      <c r="A466" t="s">
        <v>486</v>
      </c>
      <c r="B466" s="11">
        <v>50.7</v>
      </c>
      <c r="C466" s="11">
        <v>74.400000000000006</v>
      </c>
      <c r="D466" s="11">
        <v>89.7</v>
      </c>
      <c r="E466" s="11">
        <v>105.6</v>
      </c>
      <c r="F466" s="11">
        <v>125</v>
      </c>
      <c r="G466" s="11">
        <v>140.30000000000001</v>
      </c>
      <c r="I466" s="10"/>
      <c r="J466" s="10"/>
    </row>
    <row r="467" spans="1:10" x14ac:dyDescent="0.25">
      <c r="A467" t="s">
        <v>487</v>
      </c>
      <c r="B467" s="11">
        <v>33</v>
      </c>
      <c r="C467" s="11">
        <v>45.2</v>
      </c>
      <c r="D467" s="11">
        <v>53.1</v>
      </c>
      <c r="E467" s="11">
        <v>61.2</v>
      </c>
      <c r="F467" s="11">
        <v>71.3</v>
      </c>
      <c r="G467" s="11">
        <v>79.099999999999994</v>
      </c>
      <c r="I467" s="10"/>
      <c r="J467" s="10"/>
    </row>
    <row r="468" spans="1:10" x14ac:dyDescent="0.25">
      <c r="A468" t="s">
        <v>488</v>
      </c>
      <c r="B468" s="11">
        <v>35.4</v>
      </c>
      <c r="C468" s="11">
        <v>47.5</v>
      </c>
      <c r="D468" s="11">
        <v>55.4</v>
      </c>
      <c r="E468" s="11">
        <v>63.5</v>
      </c>
      <c r="F468" s="11">
        <v>73.5</v>
      </c>
      <c r="G468" s="11">
        <v>81.3</v>
      </c>
      <c r="I468" s="10"/>
      <c r="J468" s="10"/>
    </row>
    <row r="469" spans="1:10" x14ac:dyDescent="0.25">
      <c r="A469" t="s">
        <v>489</v>
      </c>
      <c r="B469" s="11">
        <v>43.4</v>
      </c>
      <c r="C469" s="11">
        <v>56.6</v>
      </c>
      <c r="D469" s="11">
        <v>65.099999999999994</v>
      </c>
      <c r="E469" s="11">
        <v>73.900000000000006</v>
      </c>
      <c r="F469" s="11">
        <v>84.8</v>
      </c>
      <c r="G469" s="11">
        <v>93.3</v>
      </c>
      <c r="I469" s="10"/>
      <c r="J469" s="10"/>
    </row>
    <row r="470" spans="1:10" x14ac:dyDescent="0.25">
      <c r="A470" t="s">
        <v>490</v>
      </c>
      <c r="B470" s="11">
        <v>38</v>
      </c>
      <c r="C470" s="11">
        <v>48</v>
      </c>
      <c r="D470" s="11">
        <v>54.5</v>
      </c>
      <c r="E470" s="11">
        <v>61.2</v>
      </c>
      <c r="F470" s="11">
        <v>69.400000000000006</v>
      </c>
      <c r="G470" s="11">
        <v>75.8</v>
      </c>
      <c r="I470" s="10"/>
      <c r="J470" s="10"/>
    </row>
    <row r="471" spans="1:10" x14ac:dyDescent="0.25">
      <c r="A471" t="s">
        <v>491</v>
      </c>
      <c r="B471" s="11">
        <v>37.299999999999997</v>
      </c>
      <c r="C471" s="11">
        <v>57.8</v>
      </c>
      <c r="D471" s="11">
        <v>71</v>
      </c>
      <c r="E471" s="11">
        <v>84.7</v>
      </c>
      <c r="F471" s="11">
        <v>101.6</v>
      </c>
      <c r="G471" s="11">
        <v>114.7</v>
      </c>
      <c r="I471" s="10"/>
      <c r="J471" s="10"/>
    </row>
    <row r="472" spans="1:10" x14ac:dyDescent="0.25">
      <c r="A472" t="s">
        <v>492</v>
      </c>
      <c r="B472" s="11">
        <v>42.7</v>
      </c>
      <c r="C472" s="11">
        <v>59.3</v>
      </c>
      <c r="D472" s="11">
        <v>70</v>
      </c>
      <c r="E472" s="11">
        <v>81.099999999999994</v>
      </c>
      <c r="F472" s="11">
        <v>94.7</v>
      </c>
      <c r="G472" s="11">
        <v>105.3</v>
      </c>
      <c r="I472" s="10"/>
      <c r="J472" s="10"/>
    </row>
    <row r="473" spans="1:10" x14ac:dyDescent="0.25">
      <c r="A473" t="s">
        <v>493</v>
      </c>
      <c r="B473" s="11">
        <v>35.299999999999997</v>
      </c>
      <c r="C473" s="11">
        <v>50.2</v>
      </c>
      <c r="D473" s="11">
        <v>59.8</v>
      </c>
      <c r="E473" s="11">
        <v>69.8</v>
      </c>
      <c r="F473" s="11">
        <v>82.1</v>
      </c>
      <c r="G473" s="11">
        <v>91.6</v>
      </c>
      <c r="I473" s="10"/>
      <c r="J473" s="10"/>
    </row>
    <row r="474" spans="1:10" x14ac:dyDescent="0.25">
      <c r="A474" t="s">
        <v>494</v>
      </c>
      <c r="B474" s="11">
        <v>33</v>
      </c>
      <c r="C474" s="11">
        <v>42.5</v>
      </c>
      <c r="D474" s="11">
        <v>48.7</v>
      </c>
      <c r="E474" s="11">
        <v>55</v>
      </c>
      <c r="F474" s="11">
        <v>62.9</v>
      </c>
      <c r="G474" s="11">
        <v>69</v>
      </c>
      <c r="I474" s="10"/>
      <c r="J474" s="10"/>
    </row>
    <row r="475" spans="1:10" x14ac:dyDescent="0.25">
      <c r="A475" t="s">
        <v>495</v>
      </c>
      <c r="B475" s="11">
        <v>39.9</v>
      </c>
      <c r="C475" s="11">
        <v>52.8</v>
      </c>
      <c r="D475" s="11">
        <v>61.1</v>
      </c>
      <c r="E475" s="11">
        <v>69.8</v>
      </c>
      <c r="F475" s="11">
        <v>80.400000000000006</v>
      </c>
      <c r="G475" s="11">
        <v>88.7</v>
      </c>
      <c r="I475" s="10"/>
      <c r="J475" s="10"/>
    </row>
    <row r="476" spans="1:10" x14ac:dyDescent="0.25">
      <c r="A476" t="s">
        <v>496</v>
      </c>
      <c r="B476" s="11">
        <v>33.6</v>
      </c>
      <c r="C476" s="11">
        <v>44.7</v>
      </c>
      <c r="D476" s="11">
        <v>51.8</v>
      </c>
      <c r="E476" s="11">
        <v>59.2</v>
      </c>
      <c r="F476" s="11">
        <v>68.3</v>
      </c>
      <c r="G476" s="11">
        <v>75.400000000000006</v>
      </c>
      <c r="I476" s="10"/>
      <c r="J476" s="10"/>
    </row>
    <row r="477" spans="1:10" x14ac:dyDescent="0.25">
      <c r="A477" t="s">
        <v>497</v>
      </c>
      <c r="B477" s="11">
        <v>29.2</v>
      </c>
      <c r="C477" s="11">
        <v>39.4</v>
      </c>
      <c r="D477" s="11">
        <v>45.9</v>
      </c>
      <c r="E477" s="11">
        <v>52.7</v>
      </c>
      <c r="F477" s="11">
        <v>61.1</v>
      </c>
      <c r="G477" s="11">
        <v>67.599999999999994</v>
      </c>
      <c r="I477" s="10"/>
      <c r="J477" s="10"/>
    </row>
    <row r="478" spans="1:10" x14ac:dyDescent="0.25">
      <c r="A478" t="s">
        <v>498</v>
      </c>
      <c r="B478" s="11">
        <v>39.6</v>
      </c>
      <c r="C478" s="11">
        <v>56.6</v>
      </c>
      <c r="D478" s="11">
        <v>67.5</v>
      </c>
      <c r="E478" s="11">
        <v>78.900000000000006</v>
      </c>
      <c r="F478" s="11">
        <v>92.9</v>
      </c>
      <c r="G478" s="11">
        <v>103.8</v>
      </c>
      <c r="I478" s="10"/>
      <c r="J478" s="10"/>
    </row>
    <row r="479" spans="1:10" x14ac:dyDescent="0.25">
      <c r="A479" t="s">
        <v>592</v>
      </c>
      <c r="B479" s="11">
        <v>38.6</v>
      </c>
      <c r="C479" s="11">
        <v>50.6</v>
      </c>
      <c r="D479" s="11">
        <v>58.2</v>
      </c>
      <c r="E479" s="11">
        <v>66.2</v>
      </c>
      <c r="F479" s="11">
        <v>76</v>
      </c>
      <c r="G479" s="11">
        <v>83.7</v>
      </c>
      <c r="I479" s="10"/>
      <c r="J479" s="10"/>
    </row>
    <row r="480" spans="1:10" x14ac:dyDescent="0.25">
      <c r="A480" t="s">
        <v>499</v>
      </c>
      <c r="B480" s="11">
        <v>34</v>
      </c>
      <c r="C480" s="11">
        <v>45.4</v>
      </c>
      <c r="D480" s="11">
        <v>52.8</v>
      </c>
      <c r="E480" s="11">
        <v>60.5</v>
      </c>
      <c r="F480" s="11">
        <v>69.900000000000006</v>
      </c>
      <c r="G480" s="11">
        <v>77.3</v>
      </c>
      <c r="I480" s="10"/>
      <c r="J480" s="10"/>
    </row>
    <row r="481" spans="1:10" x14ac:dyDescent="0.25">
      <c r="A481" t="s">
        <v>500</v>
      </c>
      <c r="B481" s="11">
        <v>37.5</v>
      </c>
      <c r="C481" s="11">
        <v>56.4</v>
      </c>
      <c r="D481" s="11">
        <v>68.5</v>
      </c>
      <c r="E481" s="11">
        <v>81.2</v>
      </c>
      <c r="F481" s="11">
        <v>96.7</v>
      </c>
      <c r="G481" s="11">
        <v>108.8</v>
      </c>
      <c r="I481" s="10"/>
      <c r="J481" s="10"/>
    </row>
    <row r="482" spans="1:10" x14ac:dyDescent="0.25">
      <c r="A482" t="s">
        <v>501</v>
      </c>
      <c r="B482" s="11">
        <v>40.299999999999997</v>
      </c>
      <c r="C482" s="11">
        <v>55.7</v>
      </c>
      <c r="D482" s="11">
        <v>65.599999999999994</v>
      </c>
      <c r="E482" s="11">
        <v>75.900000000000006</v>
      </c>
      <c r="F482" s="11">
        <v>88.5</v>
      </c>
      <c r="G482" s="11">
        <v>98.4</v>
      </c>
      <c r="I482" s="10"/>
      <c r="J482" s="10"/>
    </row>
    <row r="483" spans="1:10" x14ac:dyDescent="0.25">
      <c r="A483" t="s">
        <v>502</v>
      </c>
      <c r="B483" s="11">
        <v>37.9</v>
      </c>
      <c r="C483" s="11">
        <v>55.4</v>
      </c>
      <c r="D483" s="11">
        <v>66.7</v>
      </c>
      <c r="E483" s="11">
        <v>78.400000000000006</v>
      </c>
      <c r="F483" s="11">
        <v>92.8</v>
      </c>
      <c r="G483" s="11">
        <v>104.1</v>
      </c>
      <c r="I483" s="10"/>
      <c r="J483" s="10"/>
    </row>
    <row r="484" spans="1:10" x14ac:dyDescent="0.25">
      <c r="A484" t="s">
        <v>503</v>
      </c>
      <c r="B484" s="11">
        <v>32.299999999999997</v>
      </c>
      <c r="C484" s="11">
        <v>42.9</v>
      </c>
      <c r="D484" s="11">
        <v>49.7</v>
      </c>
      <c r="E484" s="11">
        <v>56.8</v>
      </c>
      <c r="F484" s="11">
        <v>65.5</v>
      </c>
      <c r="G484" s="11">
        <v>72.3</v>
      </c>
      <c r="I484" s="10"/>
      <c r="J484" s="10"/>
    </row>
    <row r="485" spans="1:10" x14ac:dyDescent="0.25">
      <c r="A485" t="s">
        <v>504</v>
      </c>
      <c r="B485" s="11">
        <v>39.299999999999997</v>
      </c>
      <c r="C485" s="11">
        <v>58.9</v>
      </c>
      <c r="D485" s="11">
        <v>71.5</v>
      </c>
      <c r="E485" s="11">
        <v>84.6</v>
      </c>
      <c r="F485" s="11">
        <v>100.6</v>
      </c>
      <c r="G485" s="11">
        <v>113.2</v>
      </c>
      <c r="I485" s="10"/>
      <c r="J485" s="10"/>
    </row>
    <row r="486" spans="1:10" x14ac:dyDescent="0.25">
      <c r="A486" t="s">
        <v>505</v>
      </c>
      <c r="B486" s="11">
        <v>35.4</v>
      </c>
      <c r="C486" s="11">
        <v>47.5</v>
      </c>
      <c r="D486" s="11">
        <v>55.3</v>
      </c>
      <c r="E486" s="11">
        <v>63.4</v>
      </c>
      <c r="F486" s="11">
        <v>73.3</v>
      </c>
      <c r="G486" s="11">
        <v>81</v>
      </c>
      <c r="I486" s="10"/>
      <c r="J486" s="10"/>
    </row>
    <row r="487" spans="1:10" x14ac:dyDescent="0.25">
      <c r="A487" t="s">
        <v>506</v>
      </c>
      <c r="B487" s="11">
        <v>43.3</v>
      </c>
      <c r="C487" s="11">
        <v>63.7</v>
      </c>
      <c r="D487" s="11">
        <v>76.7</v>
      </c>
      <c r="E487" s="11">
        <v>90.4</v>
      </c>
      <c r="F487" s="11">
        <v>107.1</v>
      </c>
      <c r="G487" s="11">
        <v>120.2</v>
      </c>
      <c r="I487" s="10"/>
      <c r="J487" s="10"/>
    </row>
    <row r="488" spans="1:10" x14ac:dyDescent="0.25">
      <c r="A488" t="s">
        <v>507</v>
      </c>
      <c r="B488" s="11">
        <v>68.8</v>
      </c>
      <c r="C488" s="11">
        <v>94.3</v>
      </c>
      <c r="D488" s="11">
        <v>110.6</v>
      </c>
      <c r="E488" s="11">
        <v>127.6</v>
      </c>
      <c r="F488" s="11">
        <v>148.5</v>
      </c>
      <c r="G488" s="11">
        <v>164.8</v>
      </c>
      <c r="I488" s="10"/>
      <c r="J488" s="10"/>
    </row>
    <row r="489" spans="1:10" x14ac:dyDescent="0.25">
      <c r="A489" t="s">
        <v>508</v>
      </c>
      <c r="B489" s="11">
        <v>58</v>
      </c>
      <c r="C489" s="11">
        <v>82.8</v>
      </c>
      <c r="D489" s="11">
        <v>98.7</v>
      </c>
      <c r="E489" s="11">
        <v>115.4</v>
      </c>
      <c r="F489" s="11">
        <v>135.80000000000001</v>
      </c>
      <c r="G489" s="11">
        <v>151.69999999999999</v>
      </c>
      <c r="I489" s="10"/>
      <c r="J489" s="10"/>
    </row>
    <row r="490" spans="1:10" x14ac:dyDescent="0.25">
      <c r="A490" t="s">
        <v>509</v>
      </c>
      <c r="B490" s="11">
        <v>37</v>
      </c>
      <c r="C490" s="11">
        <v>52.3</v>
      </c>
      <c r="D490" s="11">
        <v>62.1</v>
      </c>
      <c r="E490" s="11">
        <v>72.400000000000006</v>
      </c>
      <c r="F490" s="11">
        <v>84.9</v>
      </c>
      <c r="G490" s="11">
        <v>94.7</v>
      </c>
      <c r="I490" s="10"/>
      <c r="J490" s="10"/>
    </row>
    <row r="491" spans="1:10" x14ac:dyDescent="0.25">
      <c r="A491" t="s">
        <v>510</v>
      </c>
      <c r="B491" s="11">
        <v>31.7</v>
      </c>
      <c r="C491" s="11">
        <v>43.5</v>
      </c>
      <c r="D491" s="11">
        <v>51.2</v>
      </c>
      <c r="E491" s="11">
        <v>59.1</v>
      </c>
      <c r="F491" s="11">
        <v>68.8</v>
      </c>
      <c r="G491" s="11">
        <v>76.5</v>
      </c>
      <c r="I491" s="10"/>
      <c r="J491" s="10"/>
    </row>
    <row r="492" spans="1:10" x14ac:dyDescent="0.25">
      <c r="A492" t="s">
        <v>11</v>
      </c>
      <c r="B492" s="11">
        <v>35.299999999999997</v>
      </c>
      <c r="C492" s="11">
        <v>47.7</v>
      </c>
      <c r="D492" s="11">
        <v>55.6</v>
      </c>
      <c r="E492" s="11">
        <v>63.9</v>
      </c>
      <c r="F492" s="11">
        <v>74.099999999999994</v>
      </c>
      <c r="G492" s="11">
        <v>82</v>
      </c>
    </row>
    <row r="493" spans="1:10" x14ac:dyDescent="0.25">
      <c r="A493" t="s">
        <v>13</v>
      </c>
      <c r="B493" s="11">
        <v>33.799999999999997</v>
      </c>
      <c r="C493" s="11">
        <v>44.1</v>
      </c>
      <c r="D493" s="11">
        <v>50.7</v>
      </c>
      <c r="E493" s="11">
        <v>57.6</v>
      </c>
      <c r="F493" s="11">
        <v>66.099999999999994</v>
      </c>
      <c r="G493" s="11">
        <v>72.7</v>
      </c>
    </row>
    <row r="494" spans="1:10" x14ac:dyDescent="0.25">
      <c r="A494" t="s">
        <v>14</v>
      </c>
      <c r="B494" s="11">
        <v>37.4</v>
      </c>
      <c r="C494" s="11">
        <v>54.2</v>
      </c>
      <c r="D494" s="11">
        <v>65</v>
      </c>
      <c r="E494" s="11">
        <v>76.2</v>
      </c>
      <c r="F494" s="11">
        <v>90</v>
      </c>
      <c r="G494" s="11">
        <v>100.8</v>
      </c>
    </row>
    <row r="495" spans="1:10" x14ac:dyDescent="0.25">
      <c r="A495" t="s">
        <v>593</v>
      </c>
      <c r="B495" s="11">
        <v>37.4</v>
      </c>
      <c r="C495" s="11">
        <v>52.5</v>
      </c>
      <c r="D495" s="11">
        <v>62.2</v>
      </c>
      <c r="E495" s="11">
        <v>72.3</v>
      </c>
      <c r="F495" s="11">
        <v>84.7</v>
      </c>
      <c r="G495" s="11">
        <v>94.4</v>
      </c>
    </row>
    <row r="496" spans="1:10" x14ac:dyDescent="0.25">
      <c r="A496" t="s">
        <v>15</v>
      </c>
      <c r="B496" s="11">
        <v>46</v>
      </c>
      <c r="C496" s="11">
        <v>59.1</v>
      </c>
      <c r="D496" s="11">
        <v>67.599999999999994</v>
      </c>
      <c r="E496" s="11">
        <v>76.3</v>
      </c>
      <c r="F496" s="11">
        <v>87.1</v>
      </c>
      <c r="G496" s="11">
        <v>95.5</v>
      </c>
    </row>
    <row r="497" spans="1:7" x14ac:dyDescent="0.25">
      <c r="A497" t="s">
        <v>17</v>
      </c>
      <c r="B497" s="11">
        <v>34.799999999999997</v>
      </c>
      <c r="C497" s="11">
        <v>47.3</v>
      </c>
      <c r="D497" s="11">
        <v>55.3</v>
      </c>
      <c r="E497" s="11">
        <v>63.6</v>
      </c>
      <c r="F497" s="11">
        <v>73.8</v>
      </c>
      <c r="G497" s="11">
        <v>81.8</v>
      </c>
    </row>
    <row r="498" spans="1:7" x14ac:dyDescent="0.25">
      <c r="A498" t="s">
        <v>16</v>
      </c>
      <c r="B498" s="11">
        <v>36.1</v>
      </c>
      <c r="C498" s="11">
        <v>48.6</v>
      </c>
      <c r="D498" s="11">
        <v>56.6</v>
      </c>
      <c r="E498" s="11">
        <v>64.900000000000006</v>
      </c>
      <c r="F498" s="11">
        <v>75.2</v>
      </c>
      <c r="G498" s="11">
        <v>83.2</v>
      </c>
    </row>
    <row r="499" spans="1:7" x14ac:dyDescent="0.25">
      <c r="A499" t="s">
        <v>18</v>
      </c>
      <c r="B499" s="11">
        <v>30.9</v>
      </c>
      <c r="C499" s="11">
        <v>40.5</v>
      </c>
      <c r="D499" s="11">
        <v>46.8</v>
      </c>
      <c r="E499" s="11">
        <v>53.2</v>
      </c>
      <c r="F499" s="11">
        <v>61.1</v>
      </c>
      <c r="G499" s="11">
        <v>67.400000000000006</v>
      </c>
    </row>
    <row r="500" spans="1:7" x14ac:dyDescent="0.25">
      <c r="A500" t="s">
        <v>19</v>
      </c>
      <c r="B500" s="11">
        <v>31.3</v>
      </c>
      <c r="C500" s="11">
        <v>43.5</v>
      </c>
      <c r="D500" s="11">
        <v>51.3</v>
      </c>
      <c r="E500" s="11">
        <v>59.4</v>
      </c>
      <c r="F500" s="11">
        <v>69.400000000000006</v>
      </c>
      <c r="G500" s="11">
        <v>77.3</v>
      </c>
    </row>
    <row r="501" spans="1:7" x14ac:dyDescent="0.25">
      <c r="A501" t="s">
        <v>29</v>
      </c>
      <c r="B501" s="11">
        <v>37.4</v>
      </c>
      <c r="C501" s="11">
        <v>56.1</v>
      </c>
      <c r="D501" s="11">
        <v>68.2</v>
      </c>
      <c r="E501" s="11">
        <v>80.7</v>
      </c>
      <c r="F501" s="11">
        <v>96.1</v>
      </c>
      <c r="G501" s="11">
        <v>108.2</v>
      </c>
    </row>
    <row r="502" spans="1:7" x14ac:dyDescent="0.25">
      <c r="A502" t="s">
        <v>30</v>
      </c>
      <c r="B502" s="11">
        <v>38.4</v>
      </c>
      <c r="C502" s="11">
        <v>52.4</v>
      </c>
      <c r="D502" s="11">
        <v>61.4</v>
      </c>
      <c r="E502" s="11">
        <v>70.8</v>
      </c>
      <c r="F502" s="11">
        <v>82.3</v>
      </c>
      <c r="G502" s="11">
        <v>91.4</v>
      </c>
    </row>
    <row r="503" spans="1:7" x14ac:dyDescent="0.25">
      <c r="A503" t="s">
        <v>31</v>
      </c>
      <c r="B503" s="11">
        <v>32.9</v>
      </c>
      <c r="C503" s="11">
        <v>44.5</v>
      </c>
      <c r="D503" s="11">
        <v>52</v>
      </c>
      <c r="E503" s="11">
        <v>59.7</v>
      </c>
      <c r="F503" s="11">
        <v>69.3</v>
      </c>
      <c r="G503" s="11">
        <v>76.7</v>
      </c>
    </row>
    <row r="504" spans="1:7" x14ac:dyDescent="0.25">
      <c r="A504" t="s">
        <v>32</v>
      </c>
      <c r="B504" s="11">
        <v>31.7</v>
      </c>
      <c r="C504" s="11">
        <v>43.1</v>
      </c>
      <c r="D504" s="11">
        <v>50.4</v>
      </c>
      <c r="E504" s="11">
        <v>58.1</v>
      </c>
      <c r="F504" s="11">
        <v>67.5</v>
      </c>
      <c r="G504" s="11">
        <v>74.8</v>
      </c>
    </row>
    <row r="505" spans="1:7" x14ac:dyDescent="0.25">
      <c r="A505" t="s">
        <v>33</v>
      </c>
      <c r="B505" s="11">
        <v>32.200000000000003</v>
      </c>
      <c r="C505" s="11">
        <v>44.1</v>
      </c>
      <c r="D505" s="11">
        <v>51.7</v>
      </c>
      <c r="E505" s="11">
        <v>59.6</v>
      </c>
      <c r="F505" s="11">
        <v>69.3</v>
      </c>
      <c r="G505" s="11">
        <v>77</v>
      </c>
    </row>
    <row r="506" spans="1:7" x14ac:dyDescent="0.25">
      <c r="A506" t="s">
        <v>34</v>
      </c>
      <c r="B506" s="11">
        <v>29</v>
      </c>
      <c r="C506" s="11">
        <v>40.4</v>
      </c>
      <c r="D506" s="11">
        <v>47.8</v>
      </c>
      <c r="E506" s="11">
        <v>55.4</v>
      </c>
      <c r="F506" s="11">
        <v>64.8</v>
      </c>
      <c r="G506" s="11">
        <v>72.099999999999994</v>
      </c>
    </row>
    <row r="507" spans="1:7" x14ac:dyDescent="0.25">
      <c r="A507" t="s">
        <v>35</v>
      </c>
      <c r="B507" s="11">
        <v>36.200000000000003</v>
      </c>
      <c r="C507" s="11">
        <v>48.2</v>
      </c>
      <c r="D507" s="11">
        <v>55.9</v>
      </c>
      <c r="E507" s="11">
        <v>63.9</v>
      </c>
      <c r="F507" s="11">
        <v>73.7</v>
      </c>
      <c r="G507" s="11">
        <v>81.400000000000006</v>
      </c>
    </row>
    <row r="508" spans="1:7" x14ac:dyDescent="0.25">
      <c r="A508" t="s">
        <v>36</v>
      </c>
      <c r="B508" s="11">
        <v>42.4</v>
      </c>
      <c r="C508" s="11">
        <v>57.3</v>
      </c>
      <c r="D508" s="11">
        <v>66.900000000000006</v>
      </c>
      <c r="E508" s="11">
        <v>76.900000000000006</v>
      </c>
      <c r="F508" s="11">
        <v>89.2</v>
      </c>
      <c r="G508" s="11">
        <v>98.8</v>
      </c>
    </row>
    <row r="509" spans="1:7" x14ac:dyDescent="0.25">
      <c r="A509" t="s">
        <v>37</v>
      </c>
      <c r="B509" s="11">
        <v>38.200000000000003</v>
      </c>
      <c r="C509" s="11">
        <v>52.2</v>
      </c>
      <c r="D509" s="11">
        <v>61.2</v>
      </c>
      <c r="E509" s="11">
        <v>70.599999999999994</v>
      </c>
      <c r="F509" s="11">
        <v>82.1</v>
      </c>
      <c r="G509" s="11">
        <v>91.1</v>
      </c>
    </row>
    <row r="510" spans="1:7" x14ac:dyDescent="0.25">
      <c r="A510" t="s">
        <v>38</v>
      </c>
      <c r="B510" s="11">
        <v>35.299999999999997</v>
      </c>
      <c r="C510" s="11">
        <v>51.1</v>
      </c>
      <c r="D510" s="11">
        <v>61.2</v>
      </c>
      <c r="E510" s="11">
        <v>71.7</v>
      </c>
      <c r="F510" s="11">
        <v>84.6</v>
      </c>
      <c r="G510" s="11">
        <v>94.8</v>
      </c>
    </row>
    <row r="511" spans="1:7" x14ac:dyDescent="0.25">
      <c r="A511" t="s">
        <v>39</v>
      </c>
      <c r="B511" s="11">
        <v>37.9</v>
      </c>
      <c r="C511" s="11">
        <v>51.7</v>
      </c>
      <c r="D511" s="11">
        <v>60.6</v>
      </c>
      <c r="E511" s="11">
        <v>69.8</v>
      </c>
      <c r="F511" s="11">
        <v>81.2</v>
      </c>
      <c r="G511" s="11">
        <v>90</v>
      </c>
    </row>
    <row r="512" spans="1:7" x14ac:dyDescent="0.25">
      <c r="A512" t="s">
        <v>40</v>
      </c>
      <c r="B512" s="11">
        <v>35.799999999999997</v>
      </c>
      <c r="C512" s="11">
        <v>49.6</v>
      </c>
      <c r="D512" s="11">
        <v>58.4</v>
      </c>
      <c r="E512" s="11">
        <v>67.599999999999994</v>
      </c>
      <c r="F512" s="11">
        <v>78.900000000000006</v>
      </c>
      <c r="G512" s="11">
        <v>87.7</v>
      </c>
    </row>
    <row r="513" spans="1:7" x14ac:dyDescent="0.25">
      <c r="A513" t="s">
        <v>41</v>
      </c>
      <c r="B513" s="11">
        <v>35.700000000000003</v>
      </c>
      <c r="C513" s="11">
        <v>50.6</v>
      </c>
      <c r="D513" s="11">
        <v>60.1</v>
      </c>
      <c r="E513" s="11">
        <v>70.099999999999994</v>
      </c>
      <c r="F513" s="11">
        <v>82.3</v>
      </c>
      <c r="G513" s="11">
        <v>91.9</v>
      </c>
    </row>
    <row r="514" spans="1:7" x14ac:dyDescent="0.25">
      <c r="A514" t="s">
        <v>42</v>
      </c>
      <c r="B514" s="11">
        <v>37.299999999999997</v>
      </c>
      <c r="C514" s="11">
        <v>49</v>
      </c>
      <c r="D514" s="11">
        <v>56.5</v>
      </c>
      <c r="E514" s="11">
        <v>64.400000000000006</v>
      </c>
      <c r="F514" s="11">
        <v>74</v>
      </c>
      <c r="G514" s="11">
        <v>81.5</v>
      </c>
    </row>
    <row r="515" spans="1:7" x14ac:dyDescent="0.25">
      <c r="A515" t="s">
        <v>43</v>
      </c>
      <c r="B515" s="11">
        <v>36.299999999999997</v>
      </c>
      <c r="C515" s="11">
        <v>48.6</v>
      </c>
      <c r="D515" s="11">
        <v>56.5</v>
      </c>
      <c r="E515" s="11">
        <v>64.8</v>
      </c>
      <c r="F515" s="11">
        <v>74.900000000000006</v>
      </c>
      <c r="G515" s="11">
        <v>82.8</v>
      </c>
    </row>
    <row r="516" spans="1:7" x14ac:dyDescent="0.25">
      <c r="A516" t="s">
        <v>44</v>
      </c>
      <c r="B516" s="11">
        <v>40.200000000000003</v>
      </c>
      <c r="C516" s="11">
        <v>55.1</v>
      </c>
      <c r="D516" s="11">
        <v>64.7</v>
      </c>
      <c r="E516" s="11">
        <v>74.7</v>
      </c>
      <c r="F516" s="11">
        <v>86.9</v>
      </c>
      <c r="G516" s="11">
        <v>96.5</v>
      </c>
    </row>
    <row r="517" spans="1:7" x14ac:dyDescent="0.25">
      <c r="A517" t="s">
        <v>63</v>
      </c>
      <c r="B517" s="11">
        <v>38.799999999999997</v>
      </c>
      <c r="C517" s="11">
        <v>53.2</v>
      </c>
      <c r="D517" s="11">
        <v>62.5</v>
      </c>
      <c r="E517" s="11">
        <v>72.099999999999994</v>
      </c>
      <c r="F517" s="11">
        <v>84</v>
      </c>
      <c r="G517" s="11">
        <v>93.3</v>
      </c>
    </row>
    <row r="518" spans="1:7" x14ac:dyDescent="0.25">
      <c r="A518" t="s">
        <v>62</v>
      </c>
      <c r="B518" s="11">
        <v>30.6</v>
      </c>
      <c r="C518" s="11">
        <v>41.8</v>
      </c>
      <c r="D518" s="11">
        <v>49</v>
      </c>
      <c r="E518" s="11">
        <v>56.5</v>
      </c>
      <c r="F518" s="11">
        <v>65.7</v>
      </c>
      <c r="G518" s="11">
        <v>72.900000000000006</v>
      </c>
    </row>
    <row r="519" spans="1:7" x14ac:dyDescent="0.25">
      <c r="A519" t="s">
        <v>45</v>
      </c>
      <c r="B519" s="11">
        <v>41.1</v>
      </c>
      <c r="C519" s="11">
        <v>54</v>
      </c>
      <c r="D519" s="11">
        <v>62.3</v>
      </c>
      <c r="E519" s="11">
        <v>70.900000000000006</v>
      </c>
      <c r="F519" s="11">
        <v>81.599999999999994</v>
      </c>
      <c r="G519" s="11">
        <v>89.9</v>
      </c>
    </row>
    <row r="520" spans="1:7" x14ac:dyDescent="0.25">
      <c r="A520" t="s">
        <v>46</v>
      </c>
      <c r="B520" s="11">
        <v>38.4</v>
      </c>
      <c r="C520" s="11">
        <v>54.1</v>
      </c>
      <c r="D520" s="11">
        <v>64.2</v>
      </c>
      <c r="E520" s="11">
        <v>74.7</v>
      </c>
      <c r="F520" s="11">
        <v>87.6</v>
      </c>
      <c r="G520" s="11">
        <v>97.7</v>
      </c>
    </row>
    <row r="521" spans="1:7" x14ac:dyDescent="0.25">
      <c r="A521" t="s">
        <v>47</v>
      </c>
      <c r="B521" s="11">
        <v>34.9</v>
      </c>
      <c r="C521" s="11">
        <v>44.9</v>
      </c>
      <c r="D521" s="11">
        <v>51.4</v>
      </c>
      <c r="E521" s="11">
        <v>58.1</v>
      </c>
      <c r="F521" s="11">
        <v>66.400000000000006</v>
      </c>
      <c r="G521" s="11">
        <v>72.8</v>
      </c>
    </row>
    <row r="522" spans="1:7" x14ac:dyDescent="0.25">
      <c r="A522" t="s">
        <v>48</v>
      </c>
      <c r="B522" s="11">
        <v>43.1</v>
      </c>
      <c r="C522" s="11">
        <v>57.3</v>
      </c>
      <c r="D522" s="11">
        <v>66.5</v>
      </c>
      <c r="E522" s="11">
        <v>76</v>
      </c>
      <c r="F522" s="11">
        <v>87.6</v>
      </c>
      <c r="G522" s="11">
        <v>96.8</v>
      </c>
    </row>
    <row r="523" spans="1:7" x14ac:dyDescent="0.25">
      <c r="A523" t="s">
        <v>49</v>
      </c>
      <c r="B523" s="11">
        <v>44.8</v>
      </c>
      <c r="C523" s="11">
        <v>59.3</v>
      </c>
      <c r="D523" s="11">
        <v>68.7</v>
      </c>
      <c r="E523" s="11">
        <v>78.400000000000006</v>
      </c>
      <c r="F523" s="11">
        <v>90.4</v>
      </c>
      <c r="G523" s="11">
        <v>99.8</v>
      </c>
    </row>
    <row r="524" spans="1:7" x14ac:dyDescent="0.25">
      <c r="A524" t="s">
        <v>50</v>
      </c>
      <c r="B524" s="11">
        <v>35.799999999999997</v>
      </c>
      <c r="C524" s="11">
        <v>49.4</v>
      </c>
      <c r="D524" s="11">
        <v>58.1</v>
      </c>
      <c r="E524" s="11">
        <v>67.2</v>
      </c>
      <c r="F524" s="11">
        <v>78.400000000000006</v>
      </c>
      <c r="G524" s="11">
        <v>87.2</v>
      </c>
    </row>
    <row r="525" spans="1:7" x14ac:dyDescent="0.25">
      <c r="A525" t="s">
        <v>51</v>
      </c>
      <c r="B525" s="11">
        <v>37.5</v>
      </c>
      <c r="C525" s="11">
        <v>49.3</v>
      </c>
      <c r="D525" s="11">
        <v>56.9</v>
      </c>
      <c r="E525" s="11">
        <v>64.8</v>
      </c>
      <c r="F525" s="11">
        <v>74.5</v>
      </c>
      <c r="G525" s="11">
        <v>82.1</v>
      </c>
    </row>
    <row r="526" spans="1:7" x14ac:dyDescent="0.25">
      <c r="A526" t="s">
        <v>52</v>
      </c>
      <c r="B526" s="11">
        <v>40.799999999999997</v>
      </c>
      <c r="C526" s="11">
        <v>56.8</v>
      </c>
      <c r="D526" s="11">
        <v>67.099999999999994</v>
      </c>
      <c r="E526" s="11">
        <v>77.8</v>
      </c>
      <c r="F526" s="11">
        <v>90.9</v>
      </c>
      <c r="G526" s="11">
        <v>101.1</v>
      </c>
    </row>
    <row r="527" spans="1:7" x14ac:dyDescent="0.25">
      <c r="A527" s="23" t="s">
        <v>594</v>
      </c>
      <c r="B527" s="11">
        <v>38.9</v>
      </c>
      <c r="C527" s="11">
        <v>51.7</v>
      </c>
      <c r="D527" s="11">
        <v>59.9</v>
      </c>
      <c r="E527" s="11">
        <v>68.400000000000006</v>
      </c>
      <c r="F527" s="11">
        <v>78.900000000000006</v>
      </c>
      <c r="G527" s="11">
        <v>87.1</v>
      </c>
    </row>
    <row r="528" spans="1:7" x14ac:dyDescent="0.25">
      <c r="A528" t="s">
        <v>53</v>
      </c>
      <c r="B528" s="11">
        <v>36.200000000000003</v>
      </c>
      <c r="C528" s="11">
        <v>49.1</v>
      </c>
      <c r="D528" s="11">
        <v>57.4</v>
      </c>
      <c r="E528" s="11">
        <v>66</v>
      </c>
      <c r="F528" s="11">
        <v>76.599999999999994</v>
      </c>
      <c r="G528" s="11">
        <v>84.9</v>
      </c>
    </row>
    <row r="529" spans="1:7" x14ac:dyDescent="0.25">
      <c r="A529" t="s">
        <v>54</v>
      </c>
      <c r="B529" s="11">
        <v>38</v>
      </c>
      <c r="C529" s="11">
        <v>51.2</v>
      </c>
      <c r="D529" s="11">
        <v>59.7</v>
      </c>
      <c r="E529" s="11">
        <v>68.5</v>
      </c>
      <c r="F529" s="11">
        <v>79.400000000000006</v>
      </c>
      <c r="G529" s="11">
        <v>87.9</v>
      </c>
    </row>
    <row r="530" spans="1:7" x14ac:dyDescent="0.25">
      <c r="A530" s="23" t="s">
        <v>55</v>
      </c>
      <c r="B530" s="11">
        <v>33.4</v>
      </c>
      <c r="C530" s="11">
        <v>43.8</v>
      </c>
      <c r="D530" s="11">
        <v>53.8</v>
      </c>
      <c r="E530" s="11">
        <v>62.1</v>
      </c>
      <c r="F530" s="11">
        <v>72.400000000000006</v>
      </c>
      <c r="G530" s="11">
        <v>80.400000000000006</v>
      </c>
    </row>
    <row r="531" spans="1:7" x14ac:dyDescent="0.25">
      <c r="A531" t="s">
        <v>56</v>
      </c>
      <c r="B531" s="11">
        <v>36.5</v>
      </c>
      <c r="C531" s="11">
        <v>50.8</v>
      </c>
      <c r="D531" s="11">
        <v>59.9</v>
      </c>
      <c r="E531" s="11">
        <v>69.5</v>
      </c>
      <c r="F531" s="11">
        <v>81.2</v>
      </c>
      <c r="G531" s="11">
        <v>90.3</v>
      </c>
    </row>
    <row r="532" spans="1:7" x14ac:dyDescent="0.25">
      <c r="A532" t="s">
        <v>57</v>
      </c>
      <c r="B532" s="11">
        <v>40.5</v>
      </c>
      <c r="C532" s="11">
        <v>51.9</v>
      </c>
      <c r="D532" s="11">
        <v>59.2</v>
      </c>
      <c r="E532" s="11">
        <v>66.8</v>
      </c>
      <c r="F532" s="11">
        <v>76.2</v>
      </c>
      <c r="G532" s="11">
        <v>83.5</v>
      </c>
    </row>
    <row r="533" spans="1:7" x14ac:dyDescent="0.25">
      <c r="A533" t="s">
        <v>58</v>
      </c>
      <c r="B533" s="11">
        <v>44.3</v>
      </c>
      <c r="C533" s="11">
        <v>56.7</v>
      </c>
      <c r="D533" s="11">
        <v>64.7</v>
      </c>
      <c r="E533" s="11">
        <v>73</v>
      </c>
      <c r="F533" s="11">
        <v>83.2</v>
      </c>
      <c r="G533" s="11">
        <v>91.1</v>
      </c>
    </row>
    <row r="534" spans="1:7" x14ac:dyDescent="0.25">
      <c r="A534" t="s">
        <v>59</v>
      </c>
      <c r="B534" s="11">
        <v>36.4</v>
      </c>
      <c r="C534" s="11">
        <v>48.4</v>
      </c>
      <c r="D534" s="11">
        <v>56</v>
      </c>
      <c r="E534" s="11">
        <v>64</v>
      </c>
      <c r="F534" s="11">
        <v>73.900000000000006</v>
      </c>
      <c r="G534" s="11">
        <v>81.5</v>
      </c>
    </row>
    <row r="535" spans="1:7" x14ac:dyDescent="0.25">
      <c r="A535" t="s">
        <v>61</v>
      </c>
      <c r="B535" s="11">
        <v>43.6</v>
      </c>
      <c r="C535" s="11">
        <v>60.9</v>
      </c>
      <c r="D535" s="11">
        <v>72</v>
      </c>
      <c r="E535" s="11">
        <v>83.6</v>
      </c>
      <c r="F535" s="11">
        <v>97.7</v>
      </c>
      <c r="G535" s="11">
        <v>108.8</v>
      </c>
    </row>
    <row r="536" spans="1:7" x14ac:dyDescent="0.25">
      <c r="A536" t="s">
        <v>60</v>
      </c>
      <c r="B536" s="11">
        <v>45.1</v>
      </c>
      <c r="C536" s="11">
        <v>64.900000000000006</v>
      </c>
      <c r="D536" s="11">
        <v>77.5</v>
      </c>
      <c r="E536" s="11">
        <v>90.8</v>
      </c>
      <c r="F536" s="11">
        <v>107</v>
      </c>
      <c r="G536" s="11">
        <v>119.7</v>
      </c>
    </row>
    <row r="537" spans="1:7" x14ac:dyDescent="0.25">
      <c r="A537" t="s">
        <v>511</v>
      </c>
      <c r="B537" s="11">
        <v>40.200000000000003</v>
      </c>
      <c r="C537" s="11">
        <v>58.7</v>
      </c>
      <c r="D537" s="11">
        <v>70.599999999999994</v>
      </c>
      <c r="E537" s="11">
        <v>82.9</v>
      </c>
      <c r="F537" s="11">
        <v>98.1</v>
      </c>
      <c r="G537" s="11">
        <v>110</v>
      </c>
    </row>
    <row r="538" spans="1:7" x14ac:dyDescent="0.25">
      <c r="A538" t="s">
        <v>512</v>
      </c>
      <c r="B538" s="11">
        <v>41.6</v>
      </c>
      <c r="C538" s="11">
        <v>55.8</v>
      </c>
      <c r="D538" s="11">
        <v>64.900000000000006</v>
      </c>
      <c r="E538" s="11">
        <v>74.400000000000006</v>
      </c>
      <c r="F538" s="11">
        <v>86.1</v>
      </c>
      <c r="G538" s="11">
        <v>95.2</v>
      </c>
    </row>
    <row r="539" spans="1:7" x14ac:dyDescent="0.25">
      <c r="A539" t="s">
        <v>513</v>
      </c>
      <c r="B539" s="11">
        <v>42.4</v>
      </c>
      <c r="C539" s="11">
        <v>56.2</v>
      </c>
      <c r="D539" s="11">
        <v>65.099999999999994</v>
      </c>
      <c r="E539" s="11">
        <v>74.3</v>
      </c>
      <c r="F539" s="11">
        <v>85.7</v>
      </c>
      <c r="G539" s="11">
        <v>94.6</v>
      </c>
    </row>
    <row r="540" spans="1:7" x14ac:dyDescent="0.25">
      <c r="A540" t="s">
        <v>514</v>
      </c>
      <c r="B540" s="11">
        <v>35.799999999999997</v>
      </c>
      <c r="C540" s="11">
        <v>48.7</v>
      </c>
      <c r="D540" s="11">
        <v>57</v>
      </c>
      <c r="E540" s="11">
        <v>65.7</v>
      </c>
      <c r="F540" s="11">
        <v>76.3</v>
      </c>
      <c r="G540" s="11">
        <v>84.6</v>
      </c>
    </row>
    <row r="541" spans="1:7" x14ac:dyDescent="0.25">
      <c r="A541" t="s">
        <v>515</v>
      </c>
      <c r="B541" s="11">
        <v>39.799999999999997</v>
      </c>
      <c r="C541" s="11">
        <v>63.4</v>
      </c>
      <c r="D541" s="11">
        <v>78.599999999999994</v>
      </c>
      <c r="E541" s="11">
        <v>94.4</v>
      </c>
      <c r="F541" s="11">
        <v>113.7</v>
      </c>
      <c r="G541" s="11">
        <v>128.9</v>
      </c>
    </row>
    <row r="542" spans="1:7" x14ac:dyDescent="0.25">
      <c r="A542" t="s">
        <v>516</v>
      </c>
      <c r="B542" s="11">
        <v>35.299999999999997</v>
      </c>
      <c r="C542" s="11">
        <v>46</v>
      </c>
      <c r="D542" s="11">
        <v>52.9</v>
      </c>
      <c r="E542" s="11">
        <v>60.1</v>
      </c>
      <c r="F542" s="11">
        <v>69</v>
      </c>
      <c r="G542" s="11">
        <v>75.900000000000006</v>
      </c>
    </row>
    <row r="543" spans="1:7" x14ac:dyDescent="0.25">
      <c r="A543" t="s">
        <v>517</v>
      </c>
      <c r="B543" s="11">
        <v>34</v>
      </c>
      <c r="C543" s="11">
        <v>45.6</v>
      </c>
      <c r="D543" s="11">
        <v>53</v>
      </c>
      <c r="E543" s="11">
        <v>60.8</v>
      </c>
      <c r="F543" s="11">
        <v>70.3</v>
      </c>
      <c r="G543" s="11">
        <v>77.7</v>
      </c>
    </row>
    <row r="544" spans="1:7" x14ac:dyDescent="0.25">
      <c r="A544" t="s">
        <v>518</v>
      </c>
      <c r="B544" s="11">
        <v>59.5</v>
      </c>
      <c r="C544" s="11">
        <v>79.2</v>
      </c>
      <c r="D544" s="11">
        <v>91.9</v>
      </c>
      <c r="E544" s="11">
        <v>105</v>
      </c>
      <c r="F544" s="11">
        <v>121.2</v>
      </c>
      <c r="G544" s="11">
        <v>133.9</v>
      </c>
    </row>
    <row r="545" spans="1:7" x14ac:dyDescent="0.25">
      <c r="A545" t="s">
        <v>519</v>
      </c>
      <c r="B545" s="11">
        <v>39.6</v>
      </c>
      <c r="C545" s="11">
        <v>52.1</v>
      </c>
      <c r="D545" s="11">
        <v>60.2</v>
      </c>
      <c r="E545" s="11">
        <v>68.599999999999994</v>
      </c>
      <c r="F545" s="11">
        <v>78.8</v>
      </c>
      <c r="G545" s="11">
        <v>86.9</v>
      </c>
    </row>
    <row r="546" spans="1:7" x14ac:dyDescent="0.25">
      <c r="A546" t="s">
        <v>520</v>
      </c>
      <c r="B546" s="11">
        <v>40.700000000000003</v>
      </c>
      <c r="C546" s="11">
        <v>54.9</v>
      </c>
      <c r="D546" s="11">
        <v>64.099999999999994</v>
      </c>
      <c r="E546" s="11">
        <v>73.599999999999994</v>
      </c>
      <c r="F546" s="11">
        <v>85.3</v>
      </c>
      <c r="G546" s="11">
        <v>94.4</v>
      </c>
    </row>
    <row r="547" spans="1:7" x14ac:dyDescent="0.25">
      <c r="A547" t="s">
        <v>521</v>
      </c>
      <c r="B547" s="11">
        <v>36.6</v>
      </c>
      <c r="C547" s="11">
        <v>50.6</v>
      </c>
      <c r="D547" s="11">
        <v>59.6</v>
      </c>
      <c r="E547" s="11">
        <v>69</v>
      </c>
      <c r="F547" s="11">
        <v>80.599999999999994</v>
      </c>
      <c r="G547" s="11">
        <v>89.6</v>
      </c>
    </row>
    <row r="548" spans="1:7" x14ac:dyDescent="0.25">
      <c r="A548" t="s">
        <v>522</v>
      </c>
      <c r="B548" s="11">
        <v>34.799999999999997</v>
      </c>
      <c r="C548" s="11">
        <v>50.2</v>
      </c>
      <c r="D548" s="11">
        <v>60.1</v>
      </c>
      <c r="E548" s="11">
        <v>70.400000000000006</v>
      </c>
      <c r="F548" s="11">
        <v>83.1</v>
      </c>
      <c r="G548" s="11">
        <v>93</v>
      </c>
    </row>
    <row r="549" spans="1:7" x14ac:dyDescent="0.25">
      <c r="A549" t="s">
        <v>523</v>
      </c>
      <c r="B549" s="11">
        <v>35.799999999999997</v>
      </c>
      <c r="C549" s="11">
        <v>48</v>
      </c>
      <c r="D549" s="11">
        <v>55.8</v>
      </c>
      <c r="E549" s="11">
        <v>64</v>
      </c>
      <c r="F549" s="11">
        <v>74</v>
      </c>
      <c r="G549" s="11">
        <v>81.900000000000006</v>
      </c>
    </row>
    <row r="550" spans="1:7" x14ac:dyDescent="0.25">
      <c r="A550" t="s">
        <v>524</v>
      </c>
      <c r="B550" s="11">
        <v>33.299999999999997</v>
      </c>
      <c r="C550" s="11">
        <v>42.8</v>
      </c>
      <c r="D550" s="11">
        <v>48.8</v>
      </c>
      <c r="E550" s="11">
        <v>55.1</v>
      </c>
      <c r="F550" s="11">
        <v>62.9</v>
      </c>
      <c r="G550" s="11">
        <v>68.900000000000006</v>
      </c>
    </row>
    <row r="551" spans="1:7" x14ac:dyDescent="0.25">
      <c r="A551" t="s">
        <v>525</v>
      </c>
      <c r="B551" s="11">
        <v>33.6</v>
      </c>
      <c r="C551" s="11">
        <v>43.5</v>
      </c>
      <c r="D551" s="11">
        <v>49.9</v>
      </c>
      <c r="E551" s="11">
        <v>56.6</v>
      </c>
      <c r="F551" s="11">
        <v>64.7</v>
      </c>
      <c r="G551" s="11">
        <v>71.099999999999994</v>
      </c>
    </row>
    <row r="552" spans="1:7" x14ac:dyDescent="0.25">
      <c r="A552" t="s">
        <v>526</v>
      </c>
      <c r="B552" s="11">
        <v>37.200000000000003</v>
      </c>
      <c r="C552" s="11">
        <v>48.3</v>
      </c>
      <c r="D552" s="11">
        <v>55.4</v>
      </c>
      <c r="E552" s="11">
        <v>62.8</v>
      </c>
      <c r="F552" s="11">
        <v>71.900000000000006</v>
      </c>
      <c r="G552" s="11">
        <v>79</v>
      </c>
    </row>
    <row r="553" spans="1:7" x14ac:dyDescent="0.25">
      <c r="A553" t="s">
        <v>527</v>
      </c>
      <c r="B553" s="11">
        <v>43.5</v>
      </c>
      <c r="C553" s="11">
        <v>58.4</v>
      </c>
      <c r="D553" s="11">
        <v>67.900000000000006</v>
      </c>
      <c r="E553" s="11">
        <v>77.900000000000006</v>
      </c>
      <c r="F553" s="11">
        <v>90.1</v>
      </c>
      <c r="G553" s="11">
        <v>99.7</v>
      </c>
    </row>
    <row r="554" spans="1:7" x14ac:dyDescent="0.25">
      <c r="A554" t="s">
        <v>528</v>
      </c>
      <c r="B554" s="11">
        <v>38.4</v>
      </c>
      <c r="C554" s="11">
        <v>54.1</v>
      </c>
      <c r="D554" s="11">
        <v>64.2</v>
      </c>
      <c r="E554" s="11">
        <v>74.7</v>
      </c>
      <c r="F554" s="11">
        <v>87.5</v>
      </c>
      <c r="G554" s="11">
        <v>97.6</v>
      </c>
    </row>
    <row r="555" spans="1:7" x14ac:dyDescent="0.25">
      <c r="A555" t="s">
        <v>529</v>
      </c>
      <c r="B555" s="11">
        <v>37.5</v>
      </c>
      <c r="C555" s="11">
        <v>50.6</v>
      </c>
      <c r="D555" s="11">
        <v>59.1</v>
      </c>
      <c r="E555" s="11">
        <v>67.900000000000006</v>
      </c>
      <c r="F555" s="11">
        <v>78.7</v>
      </c>
      <c r="G555" s="11">
        <v>87.2</v>
      </c>
    </row>
    <row r="556" spans="1:7" x14ac:dyDescent="0.25">
      <c r="A556" t="s">
        <v>530</v>
      </c>
      <c r="B556" s="11">
        <v>33.299999999999997</v>
      </c>
      <c r="C556" s="11">
        <v>48.2</v>
      </c>
      <c r="D556" s="11">
        <v>57.8</v>
      </c>
      <c r="E556" s="11">
        <v>67.8</v>
      </c>
      <c r="F556" s="11">
        <v>80.099999999999994</v>
      </c>
      <c r="G556" s="11">
        <v>89.7</v>
      </c>
    </row>
    <row r="557" spans="1:7" x14ac:dyDescent="0.25">
      <c r="A557" t="s">
        <v>531</v>
      </c>
      <c r="B557" s="11">
        <v>41.4</v>
      </c>
      <c r="C557" s="11">
        <v>58</v>
      </c>
      <c r="D557" s="11">
        <v>68.599999999999994</v>
      </c>
      <c r="E557" s="11">
        <v>79.8</v>
      </c>
      <c r="F557" s="11">
        <v>93.4</v>
      </c>
      <c r="G557" s="11">
        <v>104.1</v>
      </c>
    </row>
    <row r="558" spans="1:7" x14ac:dyDescent="0.25">
      <c r="A558" t="s">
        <v>532</v>
      </c>
      <c r="B558" s="11">
        <v>34.9</v>
      </c>
      <c r="C558" s="11">
        <v>44.1</v>
      </c>
      <c r="D558" s="11">
        <v>50</v>
      </c>
      <c r="E558" s="11">
        <v>56.1</v>
      </c>
      <c r="F558" s="11">
        <v>63.7</v>
      </c>
      <c r="G558" s="11">
        <v>69.599999999999994</v>
      </c>
    </row>
    <row r="559" spans="1:7" x14ac:dyDescent="0.25">
      <c r="A559" t="s">
        <v>533</v>
      </c>
      <c r="B559" s="11">
        <v>36.700000000000003</v>
      </c>
      <c r="C559" s="11">
        <v>50.6</v>
      </c>
      <c r="D559" s="11">
        <v>59.6</v>
      </c>
      <c r="E559" s="11">
        <v>68.900000000000006</v>
      </c>
      <c r="F559" s="11">
        <v>80.3</v>
      </c>
      <c r="G559" s="11">
        <v>89.3</v>
      </c>
    </row>
    <row r="560" spans="1:7" x14ac:dyDescent="0.25">
      <c r="A560" t="s">
        <v>534</v>
      </c>
      <c r="B560" s="11">
        <v>31.7</v>
      </c>
      <c r="C560" s="11">
        <v>41.8</v>
      </c>
      <c r="D560" s="11">
        <v>48.2</v>
      </c>
      <c r="E560" s="11">
        <v>55</v>
      </c>
      <c r="F560" s="11">
        <v>63.2</v>
      </c>
      <c r="G560" s="11">
        <v>69.7</v>
      </c>
    </row>
    <row r="561" spans="1:7" x14ac:dyDescent="0.25">
      <c r="A561" t="s">
        <v>535</v>
      </c>
      <c r="B561" s="11">
        <v>33.700000000000003</v>
      </c>
      <c r="C561" s="11">
        <v>44.7</v>
      </c>
      <c r="D561" s="11">
        <v>51.7</v>
      </c>
      <c r="E561" s="11">
        <v>59.1</v>
      </c>
      <c r="F561" s="11">
        <v>68.099999999999994</v>
      </c>
      <c r="G561" s="11">
        <v>75.2</v>
      </c>
    </row>
    <row r="562" spans="1:7" x14ac:dyDescent="0.25">
      <c r="A562" t="s">
        <v>595</v>
      </c>
      <c r="B562" s="11">
        <v>35.799999999999997</v>
      </c>
      <c r="C562" s="11">
        <v>48.2</v>
      </c>
      <c r="D562" s="11">
        <v>56.2</v>
      </c>
      <c r="E562" s="11">
        <v>64.400000000000006</v>
      </c>
      <c r="F562" s="11">
        <v>74.599999999999994</v>
      </c>
      <c r="G562" s="11">
        <v>82.6</v>
      </c>
    </row>
    <row r="563" spans="1:7" x14ac:dyDescent="0.25">
      <c r="A563" t="s">
        <v>596</v>
      </c>
      <c r="B563" s="11">
        <v>34.9</v>
      </c>
      <c r="C563" s="11">
        <v>49.1</v>
      </c>
      <c r="D563" s="11">
        <v>58.3</v>
      </c>
      <c r="E563" s="11">
        <v>67.8</v>
      </c>
      <c r="F563" s="11">
        <v>79.5</v>
      </c>
      <c r="G563" s="11">
        <v>88.6</v>
      </c>
    </row>
    <row r="564" spans="1:7" x14ac:dyDescent="0.25">
      <c r="A564" t="s">
        <v>597</v>
      </c>
      <c r="B564" s="11">
        <v>40.1</v>
      </c>
      <c r="C564" s="11">
        <v>53.8</v>
      </c>
      <c r="D564" s="11">
        <v>62.5</v>
      </c>
      <c r="E564" s="11">
        <v>71.7</v>
      </c>
      <c r="F564" s="11">
        <v>82.9</v>
      </c>
      <c r="G564" s="11">
        <v>91.7</v>
      </c>
    </row>
    <row r="565" spans="1:7" x14ac:dyDescent="0.25">
      <c r="A565" t="s">
        <v>536</v>
      </c>
      <c r="B565" s="11">
        <v>34.4</v>
      </c>
      <c r="C565" s="11">
        <v>47.2</v>
      </c>
      <c r="D565" s="11">
        <v>55.4</v>
      </c>
      <c r="E565" s="11">
        <v>64</v>
      </c>
      <c r="F565" s="11">
        <v>74.5</v>
      </c>
      <c r="G565" s="11">
        <v>82.7</v>
      </c>
    </row>
    <row r="566" spans="1:7" x14ac:dyDescent="0.25">
      <c r="A566" t="s">
        <v>537</v>
      </c>
      <c r="B566" s="11">
        <v>52.4</v>
      </c>
      <c r="C566" s="11">
        <v>71.3</v>
      </c>
      <c r="D566" s="11">
        <v>83.5</v>
      </c>
      <c r="E566" s="11">
        <v>96.2</v>
      </c>
      <c r="F566" s="11">
        <v>111.7</v>
      </c>
      <c r="G566" s="11">
        <v>123.9</v>
      </c>
    </row>
    <row r="567" spans="1:7" x14ac:dyDescent="0.25">
      <c r="A567" t="s">
        <v>538</v>
      </c>
      <c r="B567" s="11">
        <v>67.5</v>
      </c>
      <c r="C567" s="11">
        <v>99.3</v>
      </c>
      <c r="D567" s="11">
        <v>119.8</v>
      </c>
      <c r="E567" s="11">
        <v>141.19999999999999</v>
      </c>
      <c r="F567" s="11">
        <v>167.3</v>
      </c>
      <c r="G567" s="11">
        <v>187.8</v>
      </c>
    </row>
    <row r="568" spans="1:7" x14ac:dyDescent="0.25">
      <c r="A568" t="s">
        <v>598</v>
      </c>
      <c r="B568" s="11">
        <v>33.5</v>
      </c>
      <c r="C568" s="11">
        <v>47.3</v>
      </c>
      <c r="D568" s="11">
        <v>56.2</v>
      </c>
      <c r="E568" s="11">
        <v>65.400000000000006</v>
      </c>
      <c r="F568" s="11">
        <v>76.7</v>
      </c>
      <c r="G568" s="11">
        <v>85.6</v>
      </c>
    </row>
    <row r="569" spans="1:7" x14ac:dyDescent="0.25">
      <c r="A569" t="s">
        <v>539</v>
      </c>
      <c r="B569" s="11">
        <v>38</v>
      </c>
      <c r="C569" s="11">
        <v>55.2</v>
      </c>
      <c r="D569" s="11">
        <v>66.2</v>
      </c>
      <c r="E569" s="11">
        <v>77.7</v>
      </c>
      <c r="F569" s="11">
        <v>91.7</v>
      </c>
      <c r="G569" s="11">
        <v>102.8</v>
      </c>
    </row>
    <row r="570" spans="1:7" x14ac:dyDescent="0.25">
      <c r="A570" t="s">
        <v>540</v>
      </c>
      <c r="B570" s="11">
        <v>33.4</v>
      </c>
      <c r="C570" s="11">
        <v>46.8</v>
      </c>
      <c r="D570" s="11">
        <v>55.4</v>
      </c>
      <c r="E570" s="11">
        <v>64.400000000000006</v>
      </c>
      <c r="F570" s="11">
        <v>75.400000000000006</v>
      </c>
      <c r="G570" s="11">
        <v>84.1</v>
      </c>
    </row>
    <row r="571" spans="1:7" x14ac:dyDescent="0.25">
      <c r="A571" t="s">
        <v>541</v>
      </c>
      <c r="B571" s="11">
        <v>30.6</v>
      </c>
      <c r="C571" s="11">
        <v>43.7</v>
      </c>
      <c r="D571" s="11">
        <v>52.2</v>
      </c>
      <c r="E571" s="11">
        <v>61</v>
      </c>
      <c r="F571" s="11">
        <v>71.8</v>
      </c>
      <c r="G571" s="11">
        <v>80.2</v>
      </c>
    </row>
    <row r="572" spans="1:7" x14ac:dyDescent="0.25">
      <c r="A572" t="s">
        <v>542</v>
      </c>
      <c r="B572" s="11">
        <v>37.700000000000003</v>
      </c>
      <c r="C572" s="11">
        <v>55.9</v>
      </c>
      <c r="D572" s="11">
        <v>67.599999999999994</v>
      </c>
      <c r="E572" s="11">
        <v>79.8</v>
      </c>
      <c r="F572" s="11">
        <v>94.7</v>
      </c>
      <c r="G572" s="11">
        <v>106.4</v>
      </c>
    </row>
    <row r="573" spans="1:7" x14ac:dyDescent="0.25">
      <c r="A573" t="s">
        <v>599</v>
      </c>
      <c r="B573" s="11">
        <v>35.9</v>
      </c>
      <c r="C573" s="11">
        <v>48.2</v>
      </c>
      <c r="D573" s="11">
        <v>56.1</v>
      </c>
      <c r="E573" s="11">
        <v>64.3</v>
      </c>
      <c r="F573" s="11">
        <v>74.3</v>
      </c>
      <c r="G573" s="11">
        <v>82.2</v>
      </c>
    </row>
    <row r="574" spans="1:7" x14ac:dyDescent="0.25">
      <c r="A574" t="s">
        <v>543</v>
      </c>
      <c r="B574" s="11">
        <v>39.799999999999997</v>
      </c>
      <c r="C574" s="11">
        <v>54.1</v>
      </c>
      <c r="D574" s="11">
        <v>63.2</v>
      </c>
      <c r="E574" s="11">
        <v>72.8</v>
      </c>
      <c r="F574" s="11">
        <v>84.5</v>
      </c>
      <c r="G574" s="11">
        <v>93.7</v>
      </c>
    </row>
    <row r="575" spans="1:7" x14ac:dyDescent="0.25">
      <c r="A575" t="s">
        <v>544</v>
      </c>
      <c r="B575" s="11">
        <v>35.200000000000003</v>
      </c>
      <c r="C575" s="11">
        <v>48.7</v>
      </c>
      <c r="D575" s="11">
        <v>57.3</v>
      </c>
      <c r="E575" s="11">
        <v>66.3</v>
      </c>
      <c r="F575" s="11">
        <v>77.3</v>
      </c>
      <c r="G575" s="11">
        <v>86</v>
      </c>
    </row>
    <row r="576" spans="1:7" x14ac:dyDescent="0.25">
      <c r="A576" t="s">
        <v>600</v>
      </c>
      <c r="B576" s="11">
        <v>34.799999999999997</v>
      </c>
      <c r="C576" s="11">
        <v>51.4</v>
      </c>
      <c r="D576" s="11">
        <v>62</v>
      </c>
      <c r="E576" s="11">
        <v>73.099999999999994</v>
      </c>
      <c r="F576" s="11">
        <v>86.7</v>
      </c>
      <c r="G576" s="11">
        <v>97.4</v>
      </c>
    </row>
    <row r="577" spans="1:7" x14ac:dyDescent="0.25">
      <c r="A577" t="s">
        <v>545</v>
      </c>
      <c r="B577" s="11">
        <v>34.4</v>
      </c>
      <c r="C577" s="11">
        <v>46.8</v>
      </c>
      <c r="D577" s="11">
        <v>54.7</v>
      </c>
      <c r="E577" s="11">
        <v>63</v>
      </c>
      <c r="F577" s="11">
        <v>73.2</v>
      </c>
      <c r="G577" s="11">
        <v>81.2</v>
      </c>
    </row>
    <row r="578" spans="1:7" x14ac:dyDescent="0.25">
      <c r="A578" t="s">
        <v>546</v>
      </c>
      <c r="B578" s="11">
        <v>37.799999999999997</v>
      </c>
      <c r="C578" s="11">
        <v>51.1</v>
      </c>
      <c r="D578" s="11">
        <v>59.7</v>
      </c>
      <c r="E578" s="11">
        <v>68.599999999999994</v>
      </c>
      <c r="F578" s="11">
        <v>79.5</v>
      </c>
      <c r="G578" s="11">
        <v>88</v>
      </c>
    </row>
    <row r="579" spans="1:7" x14ac:dyDescent="0.25">
      <c r="A579" t="s">
        <v>547</v>
      </c>
      <c r="B579" s="11">
        <v>33.9</v>
      </c>
      <c r="C579" s="11">
        <v>46.1</v>
      </c>
      <c r="D579" s="11">
        <v>54</v>
      </c>
      <c r="E579" s="11">
        <v>62.3</v>
      </c>
      <c r="F579" s="11">
        <v>72.400000000000006</v>
      </c>
      <c r="G579" s="11">
        <v>80.3</v>
      </c>
    </row>
    <row r="580" spans="1:7" x14ac:dyDescent="0.25">
      <c r="A580" t="s">
        <v>548</v>
      </c>
      <c r="B580" s="11">
        <v>29.4</v>
      </c>
      <c r="C580" s="11">
        <v>39.200000000000003</v>
      </c>
      <c r="D580" s="11">
        <v>45.5</v>
      </c>
      <c r="E580" s="11">
        <v>52</v>
      </c>
      <c r="F580" s="11">
        <v>60</v>
      </c>
      <c r="G580" s="11">
        <v>66.3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Z45"/>
  <sheetViews>
    <sheetView workbookViewId="0">
      <selection activeCell="H21" sqref="H21"/>
    </sheetView>
  </sheetViews>
  <sheetFormatPr defaultRowHeight="13.2" x14ac:dyDescent="0.25"/>
  <sheetData>
    <row r="1" spans="1:26" x14ac:dyDescent="0.25">
      <c r="A1" s="68" t="s">
        <v>9</v>
      </c>
      <c r="B1" s="33"/>
      <c r="C1" s="34"/>
      <c r="D1" s="34"/>
      <c r="E1" s="34"/>
      <c r="F1" s="46"/>
      <c r="G1" s="33"/>
      <c r="H1" s="33"/>
      <c r="I1" s="33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x14ac:dyDescent="0.25">
      <c r="A2" s="34"/>
      <c r="B2" s="33"/>
      <c r="C2" s="34"/>
      <c r="D2" s="34"/>
      <c r="E2" s="34"/>
      <c r="F2" s="46"/>
      <c r="G2" s="33"/>
      <c r="H2" s="33"/>
      <c r="I2" s="33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3.8" thickBot="1" x14ac:dyDescent="0.3">
      <c r="A3" s="34"/>
      <c r="B3" s="33"/>
      <c r="C3" s="34"/>
      <c r="D3" s="34"/>
      <c r="E3" s="34"/>
      <c r="F3" s="46"/>
      <c r="G3" s="33"/>
      <c r="H3" s="33"/>
      <c r="I3" s="33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x14ac:dyDescent="0.25">
      <c r="A4" s="70" t="s">
        <v>0</v>
      </c>
      <c r="B4" s="71" t="s">
        <v>2</v>
      </c>
      <c r="C4" s="72" t="s">
        <v>4</v>
      </c>
      <c r="D4" s="72" t="s">
        <v>5</v>
      </c>
      <c r="E4" s="72" t="s">
        <v>6</v>
      </c>
      <c r="F4" s="71" t="s">
        <v>2</v>
      </c>
      <c r="G4" s="72" t="s">
        <v>4</v>
      </c>
      <c r="H4" s="72" t="s">
        <v>5</v>
      </c>
      <c r="I4" s="73" t="s">
        <v>6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13.8" thickBot="1" x14ac:dyDescent="0.3">
      <c r="A5" s="74" t="s">
        <v>1</v>
      </c>
      <c r="B5" s="75" t="s">
        <v>3</v>
      </c>
      <c r="C5" s="76"/>
      <c r="D5" s="76"/>
      <c r="E5" s="76"/>
      <c r="F5" s="75" t="s">
        <v>3</v>
      </c>
      <c r="G5" s="76"/>
      <c r="H5" s="76"/>
      <c r="I5" s="77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x14ac:dyDescent="0.25">
      <c r="A6" s="78"/>
      <c r="B6" s="79"/>
      <c r="C6" s="80"/>
      <c r="D6" s="80"/>
      <c r="E6" s="80"/>
      <c r="F6" s="79"/>
      <c r="G6" s="80"/>
      <c r="H6" s="80"/>
      <c r="I6" s="81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x14ac:dyDescent="0.25">
      <c r="A7" s="82">
        <v>2</v>
      </c>
      <c r="B7" s="83" t="s">
        <v>7</v>
      </c>
      <c r="C7" s="41">
        <v>0.16600000000000001</v>
      </c>
      <c r="D7" s="41">
        <v>0.23699999999999999</v>
      </c>
      <c r="E7" s="41">
        <v>0.23499999999999999</v>
      </c>
      <c r="F7" s="83" t="s">
        <v>8</v>
      </c>
      <c r="G7" s="41">
        <v>0.70099999999999996</v>
      </c>
      <c r="H7" s="41">
        <v>0.80300000000000005</v>
      </c>
      <c r="I7" s="84">
        <v>0.80100000000000005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5">
      <c r="A8" s="82">
        <v>5</v>
      </c>
      <c r="B8" s="83" t="s">
        <v>7</v>
      </c>
      <c r="C8" s="41">
        <v>0.17100000000000001</v>
      </c>
      <c r="D8" s="41">
        <v>0.26500000000000001</v>
      </c>
      <c r="E8" s="41">
        <v>0.32400000000000001</v>
      </c>
      <c r="F8" s="83" t="s">
        <v>8</v>
      </c>
      <c r="G8" s="41">
        <v>0.68799999999999994</v>
      </c>
      <c r="H8" s="41">
        <v>0.80300000000000005</v>
      </c>
      <c r="I8" s="84">
        <v>0.84499999999999997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x14ac:dyDescent="0.25">
      <c r="A9" s="82">
        <v>10</v>
      </c>
      <c r="B9" s="83" t="s">
        <v>7</v>
      </c>
      <c r="C9" s="41">
        <v>0.16300000000000001</v>
      </c>
      <c r="D9" s="41">
        <v>0.28000000000000003</v>
      </c>
      <c r="E9" s="41">
        <v>0.38</v>
      </c>
      <c r="F9" s="83" t="s">
        <v>8</v>
      </c>
      <c r="G9" s="41">
        <v>0.65600000000000003</v>
      </c>
      <c r="H9" s="41">
        <v>0.80300000000000005</v>
      </c>
      <c r="I9" s="84">
        <v>0.86699999999999999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x14ac:dyDescent="0.25">
      <c r="A10" s="82">
        <v>20</v>
      </c>
      <c r="B10" s="83" t="s">
        <v>7</v>
      </c>
      <c r="C10" s="41">
        <v>0.16900000000000001</v>
      </c>
      <c r="D10" s="41">
        <v>0.3</v>
      </c>
      <c r="E10" s="41">
        <v>0.46300000000000002</v>
      </c>
      <c r="F10" s="83" t="s">
        <v>8</v>
      </c>
      <c r="G10" s="41">
        <v>0.64800000000000002</v>
      </c>
      <c r="H10" s="41">
        <v>0.80300000000000005</v>
      </c>
      <c r="I10" s="84">
        <v>0.89400000000000002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82">
        <v>50</v>
      </c>
      <c r="B11" s="83" t="s">
        <v>7</v>
      </c>
      <c r="C11" s="41">
        <v>0.17399999999999999</v>
      </c>
      <c r="D11" s="41">
        <v>0.32300000000000001</v>
      </c>
      <c r="E11" s="41">
        <v>0.57999999999999996</v>
      </c>
      <c r="F11" s="83" t="s">
        <v>8</v>
      </c>
      <c r="G11" s="41">
        <v>0.63800000000000001</v>
      </c>
      <c r="H11" s="41">
        <v>0.80300000000000005</v>
      </c>
      <c r="I11" s="84">
        <v>0.92500000000000004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13.8" thickBot="1" x14ac:dyDescent="0.3">
      <c r="A12" s="74">
        <v>100</v>
      </c>
      <c r="B12" s="85" t="s">
        <v>7</v>
      </c>
      <c r="C12" s="86">
        <v>0.17299999999999999</v>
      </c>
      <c r="D12" s="86">
        <v>0.33500000000000002</v>
      </c>
      <c r="E12" s="86">
        <v>0.64200000000000002</v>
      </c>
      <c r="F12" s="85" t="s">
        <v>8</v>
      </c>
      <c r="G12" s="86">
        <v>0.625</v>
      </c>
      <c r="H12" s="86">
        <v>0.80300000000000005</v>
      </c>
      <c r="I12" s="87">
        <v>0.93899999999999995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x14ac:dyDescent="0.2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6</vt:i4>
      </vt:variant>
      <vt:variant>
        <vt:lpstr>grafy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Projekt</vt:lpstr>
      <vt:lpstr>Výpočet</vt:lpstr>
      <vt:lpstr>Průběh srážky</vt:lpstr>
      <vt:lpstr>Už. průběh srážky</vt:lpstr>
      <vt:lpstr>Deště</vt:lpstr>
      <vt:lpstr>Parametry</vt:lpstr>
      <vt:lpstr>Srážkové úhrny</vt:lpstr>
      <vt:lpstr>Intenzity srážek</vt:lpstr>
      <vt:lpstr>desetilete</vt:lpstr>
      <vt:lpstr>dvacetilete</vt:lpstr>
      <vt:lpstr>dvoulete</vt:lpstr>
      <vt:lpstr>padesatilete</vt:lpstr>
      <vt:lpstr>petilete</vt:lpstr>
      <vt:lpstr>srazky</vt:lpstr>
      <vt:lpstr>Stanice</vt:lpstr>
      <vt:lpstr>stolete</vt:lpstr>
    </vt:vector>
  </TitlesOfParts>
  <Company>KBUK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Suita de Pavel</dc:creator>
  <cp:lastModifiedBy>KBUK</cp:lastModifiedBy>
  <cp:lastPrinted>2002-08-29T10:44:03Z</cp:lastPrinted>
  <dcterms:created xsi:type="dcterms:W3CDTF">2002-07-15T08:09:32Z</dcterms:created>
  <dcterms:modified xsi:type="dcterms:W3CDTF">2014-09-03T11:58:47Z</dcterms:modified>
</cp:coreProperties>
</file>